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940" yWindow="440" windowWidth="18200" windowHeight="23560" tabRatio="500" activeTab="0"/>
  </bookViews>
  <sheets>
    <sheet name="Marketing Plan" sheetId="1" r:id="rId1"/>
    <sheet name="Marketing Plan pg2" sheetId="2" r:id="rId2"/>
    <sheet name="Logan's Run" sheetId="3" r:id="rId3"/>
  </sheets>
  <definedNames>
    <definedName name="_xlnm.Print_Area" localSheetId="2">'Logan''s Run'!$B$1:$H$121</definedName>
    <definedName name="_xlnm.Print_Area" localSheetId="0">'Marketing Plan'!$B$1:$H$101</definedName>
  </definedNames>
  <calcPr fullCalcOnLoad="1"/>
</workbook>
</file>

<file path=xl/sharedStrings.xml><?xml version="1.0" encoding="utf-8"?>
<sst xmlns="http://schemas.openxmlformats.org/spreadsheetml/2006/main" count="425" uniqueCount="168">
  <si>
    <t xml:space="preserve"> </t>
  </si>
  <si>
    <t>Average Commission %</t>
  </si>
  <si>
    <t>Transactions Needed</t>
  </si>
  <si>
    <t>Strategy / Action Item / Lead Source</t>
  </si>
  <si>
    <t>Additional Net Income $$$</t>
  </si>
  <si>
    <t>Average Transaction Price in MLS</t>
  </si>
  <si>
    <t>Transactions Needed per Month</t>
  </si>
  <si>
    <t>Average Commission $$$ My MLS</t>
  </si>
  <si>
    <t>NET Income Desired</t>
  </si>
  <si>
    <t>Homes &amp; Land Magazine</t>
  </si>
  <si>
    <t>Local Neighborhood Newspaper</t>
  </si>
  <si>
    <t># of Transactions Will U Get</t>
  </si>
  <si>
    <t>Promotion Materials and Gifts / Pop By's</t>
  </si>
  <si>
    <t>Regular Drip  Marketing Past Clients &amp; Referral 24x year</t>
  </si>
  <si>
    <t xml:space="preserve">Gross Commission Income Needed </t>
  </si>
  <si>
    <t>EDDM Postcards - $500 Every Other Month</t>
  </si>
  <si>
    <t>Magnets / Sports Schedules / Calendars</t>
  </si>
  <si>
    <t>Investors - Weekly Cash Flow Texts</t>
  </si>
  <si>
    <t>Sponsorships (Local Sports Teams)</t>
  </si>
  <si>
    <t>coffee / Lunches with Prospects ($15 to $30 8x month)</t>
  </si>
  <si>
    <t>Rent Vs. Buy Campaign ($248 4x per year)</t>
  </si>
  <si>
    <t>Automatically updated on your Budget Worksheet</t>
  </si>
  <si>
    <t>Knowing Where to Spend Your Time</t>
  </si>
  <si>
    <t>Presentations To Buyers &amp; Sellers</t>
  </si>
  <si>
    <t>Prospecting, Business Development, Lead Generation</t>
  </si>
  <si>
    <t>Boomtown</t>
  </si>
  <si>
    <t>BombBomb</t>
  </si>
  <si>
    <t>The 10-Day Video Challenge (2 videos a day x 10 days)</t>
  </si>
  <si>
    <t>Cole Realty Resources (100 Names per month)</t>
  </si>
  <si>
    <t>Prospect &amp; Cold Call - Call 25 new names a week  (Cole Realty Resources or self generated)</t>
  </si>
  <si>
    <t>25 Hand Written Notes a week</t>
  </si>
  <si>
    <t>Work with Homebuilders ( DR Horton) Send Buyers there</t>
  </si>
  <si>
    <t>Listing Alerts sent to you - You text them to clients</t>
  </si>
  <si>
    <t>Open Houses - 2 per month</t>
  </si>
  <si>
    <t>Yard Sign(s), (Lighted Sign)</t>
  </si>
  <si>
    <t>Other Social Accounts, (Instagram)</t>
  </si>
  <si>
    <t xml:space="preserve">Agent Website </t>
  </si>
  <si>
    <t>Get 25 Client Testimonials / Reviews</t>
  </si>
  <si>
    <t>Download the 6-steps video</t>
  </si>
  <si>
    <t>Email 6 Steps video to your Database 2x per year</t>
  </si>
  <si>
    <t>Using the New Presentations - Electronically</t>
  </si>
  <si>
    <t>Agent URL (YourName.com) &amp; Link to Your Free Website</t>
  </si>
  <si>
    <t>Setup your Facebook Personal Page</t>
  </si>
  <si>
    <t>Setup your LinkedIn</t>
  </si>
  <si>
    <t xml:space="preserve">Setup your Zillow Profile </t>
  </si>
  <si>
    <t>Download the Realtor.com Background / Facebook Business page background from RealSmartAgent</t>
  </si>
  <si>
    <t>Setup your Realtor.com Profile / Put background in</t>
  </si>
  <si>
    <t>Setup your Facebook Business Page / Put background in</t>
  </si>
  <si>
    <t>Setup your Email Signature</t>
  </si>
  <si>
    <t>Printout 25 PMKSEPTWFY Cover pages / put in file ready</t>
  </si>
  <si>
    <t>Download the PMKSEPTWFY Graphic from RealSmart Agent</t>
  </si>
  <si>
    <t>Design and implement marketing plans for sellers</t>
  </si>
  <si>
    <t>Presentations to sellers and buyers</t>
  </si>
  <si>
    <t>Follow up on new leads and current clients</t>
  </si>
  <si>
    <t>Status</t>
  </si>
  <si>
    <r>
      <t xml:space="preserve">Database management and keeping in touch with                            </t>
    </r>
    <r>
      <rPr>
        <sz val="12"/>
        <color indexed="42"/>
        <rFont val="Arial"/>
        <family val="2"/>
      </rPr>
      <t>.</t>
    </r>
    <r>
      <rPr>
        <sz val="12"/>
        <color indexed="8"/>
        <rFont val="Arial"/>
        <family val="2"/>
      </rPr>
      <t xml:space="preserve">    sphere of influence, past clients &amp; prospects</t>
    </r>
  </si>
  <si>
    <t>Prospect and generate leads for business</t>
  </si>
  <si>
    <t>Saying The Right Things-Building Your Brand (The Basics)</t>
  </si>
  <si>
    <t xml:space="preserve">Business Cards </t>
  </si>
  <si>
    <t>Create a simple Marketing Calendar (1st &amp; 15th of each month)</t>
  </si>
  <si>
    <t>Save the 6-steps video link on your mobile phone</t>
  </si>
  <si>
    <t>Create the 6-steps ecard in the Marketing Design Center &amp; Download it</t>
  </si>
  <si>
    <t>Download the 6-steps Social Media Graphic</t>
  </si>
  <si>
    <t>Save the 6-steps social media graphic on your mobile phone</t>
  </si>
  <si>
    <t>$ Cost / Expense      $ per Year</t>
  </si>
  <si>
    <t>$ Cost / Expense      $ per Month</t>
  </si>
  <si>
    <t>How Much $$$ Additional     Gross Income</t>
  </si>
  <si>
    <t>START TO TIME-BLOCK on your calendar for marketing -                       10 hours a week minimum</t>
  </si>
  <si>
    <t>Get 10 Presentations ready ahead of time</t>
  </si>
  <si>
    <t>Build and organize a Database / CRM</t>
  </si>
  <si>
    <t xml:space="preserve">Create your Initial Plan </t>
  </si>
  <si>
    <t>Create your Initial Budget</t>
  </si>
  <si>
    <t>/</t>
  </si>
  <si>
    <t>Texting Thursdays 1x per week, 1hr - 3 hrs</t>
  </si>
  <si>
    <t>Facebook &amp; Social Media (Engage your SOI) Every morning 30 minutes</t>
  </si>
  <si>
    <t>Facebook pixel plant - Facebook Advertising</t>
  </si>
  <si>
    <t xml:space="preserve">Farming / Prospecting Newsletter - 1 every 3 months  </t>
  </si>
  <si>
    <t>Web Leads - Zillow, Realtor.com, Homes.com</t>
  </si>
  <si>
    <t>Web Leads  - OpCity - (Cost is % referral fee)</t>
  </si>
  <si>
    <t>Join Referral Exchange</t>
  </si>
  <si>
    <t>Call FSBO's</t>
  </si>
  <si>
    <t>Misc Printing (Flyers,Home Business Cards, Etc.)</t>
  </si>
  <si>
    <t>CoreFact or Quantum Digital - Postcards &amp; Social Media Marketing</t>
  </si>
  <si>
    <t>Buffer.com (Check it out)</t>
  </si>
  <si>
    <t>Week 1</t>
  </si>
  <si>
    <t>Week 2</t>
  </si>
  <si>
    <t>Week 3</t>
  </si>
  <si>
    <t>Week 4</t>
  </si>
  <si>
    <t>Week 5</t>
  </si>
  <si>
    <t>Result</t>
  </si>
  <si>
    <t>Week 6</t>
  </si>
  <si>
    <t>Week 7</t>
  </si>
  <si>
    <t>Week 8</t>
  </si>
  <si>
    <t>My Average Commission                                                                       (from Business Analysis Worksheet)</t>
  </si>
  <si>
    <t xml:space="preserve"> x </t>
  </si>
  <si>
    <t xml:space="preserve"> x</t>
  </si>
  <si>
    <t>DOORKNOCKING</t>
  </si>
  <si>
    <t>Call Felice Bobo</t>
  </si>
  <si>
    <t xml:space="preserve">Call Zillow Rep - Tiffany is Zillow Rep: </t>
  </si>
  <si>
    <t xml:space="preserve">Called Zillow Rep and set appt. for 6/20 @10:00AM </t>
  </si>
  <si>
    <t xml:space="preserve">Appt. with Zillow Rep to get zillow campign underway on 6/20 @10:00AM </t>
  </si>
  <si>
    <t>Create a Zillow profile for Trudy on Zillow</t>
  </si>
  <si>
    <t>Get zillow profile</t>
  </si>
  <si>
    <t>Setup monthly budget for zilow campaign</t>
  </si>
  <si>
    <t xml:space="preserve">Have 1st talk with zillow business consultant </t>
  </si>
  <si>
    <t>Pay ARMLS Due</t>
  </si>
  <si>
    <t>Ordered lighted sign from HomeSmart</t>
  </si>
  <si>
    <t>x</t>
  </si>
  <si>
    <t>Doorknocked Saturday 6/14</t>
  </si>
  <si>
    <t>Talked to felice and got gameplan for Zillow</t>
  </si>
  <si>
    <t>z</t>
  </si>
  <si>
    <t>Called Zillow Rep and set appt. for 6/20 @10:00AM to get zillow campaign offically underway</t>
  </si>
  <si>
    <t>Zillow campaign is underway $1,000/ month = 10 leads a month in 85032 area code</t>
  </si>
  <si>
    <t>Trudy has zillow account and is downloading premier agent app.</t>
  </si>
  <si>
    <t>Zillow Profile is Logan Moore "The Moore Group"</t>
  </si>
  <si>
    <t>$1,000/month for 85032 area code. Should produce 10 leads/month</t>
  </si>
  <si>
    <t>She showed me how I will get notifications via zillow firectly to my phone. MUST answer within 2 minutes. Need to get past sales updated on zillow profile.</t>
  </si>
  <si>
    <t>$344/ year.</t>
  </si>
  <si>
    <t>Should be delivered 14 days from 6/15</t>
  </si>
  <si>
    <t xml:space="preserve"> / </t>
  </si>
  <si>
    <t xml:space="preserve"> /</t>
  </si>
  <si>
    <t>Make Social Media Announcment</t>
  </si>
  <si>
    <t>Story Social Media Announcement on IG</t>
  </si>
  <si>
    <t>Recieved one message asking for info on property through zillow</t>
  </si>
  <si>
    <t>Get reviews from past clients for zillow</t>
  </si>
  <si>
    <t>Respond to all zillow reviews.</t>
  </si>
  <si>
    <t>Send Market Analysis to past cleint Joe Kelly</t>
  </si>
  <si>
    <t>Got lead from FB post</t>
  </si>
  <si>
    <t>Set appts. for Monday showings with Samantha</t>
  </si>
  <si>
    <t>Have zillow team follow up to discuss plans</t>
  </si>
  <si>
    <t>Send listings to zillow lead Fred</t>
  </si>
  <si>
    <t>Open Houses on weekend</t>
  </si>
  <si>
    <t>My Average Commission                                                                                  (from Business Analysis Worksheet)</t>
  </si>
  <si>
    <t xml:space="preserve">Made social media announcement on FB and Insta. Did strategized marketing through FB on post: $5/day for 3 days. </t>
  </si>
  <si>
    <t>Posted story for announcement</t>
  </si>
  <si>
    <t xml:space="preserve">Zillow conciege reached out but had no luck contacting, as did I. No luck contactng....6/25 left vm and text....6/26 left vm and email </t>
  </si>
  <si>
    <t xml:space="preserve">Asked past clients for reviews. Have recieved 3 so far, going to follow up in 5 days for clients that havent left reviews. </t>
  </si>
  <si>
    <t>Responded to 4 zillow reviews</t>
  </si>
  <si>
    <t>HS friend on a rental unit. Setup 6 appts. for showings Monday 7/29/18</t>
  </si>
  <si>
    <t>Setup 5 showings so far.</t>
  </si>
  <si>
    <t>Long term is to be team lead. Need help with lead conversion.</t>
  </si>
  <si>
    <t>Sent 5 listings</t>
  </si>
  <si>
    <t>Having open house saturday 9:00AM-1:00PM &amp; Sunday 10:00AM-1:00PM</t>
  </si>
  <si>
    <t>My Average Commission                                                (from Business Analysis Worksheet)</t>
  </si>
  <si>
    <t>$ Cost / Expense    $ per Month</t>
  </si>
  <si>
    <t>$ Cost / Expense    $ per Year</t>
  </si>
  <si>
    <t>How Much $$$ Additional Income</t>
  </si>
  <si>
    <t>Open House Sign(s) 12x</t>
  </si>
  <si>
    <t>Using the New Presentations - Printed Material (20x)</t>
  </si>
  <si>
    <t>Homebuilder business card - or listing bus card 1 per month</t>
  </si>
  <si>
    <t>Referral Maker Pro CRM - Buffini &amp; Company</t>
  </si>
  <si>
    <t>HomeBot</t>
  </si>
  <si>
    <t>Adwerx or Vscreen or Engage 121</t>
  </si>
  <si>
    <t>RIS Media ACE (Automated Social Media Content)</t>
  </si>
  <si>
    <t>Doorhanger's (4 x per year)</t>
  </si>
  <si>
    <t>Ogulo.com or Antik Media - Photgraphy, Tours, Drone Images</t>
  </si>
  <si>
    <t>SmartTools &amp; SmartSites</t>
  </si>
  <si>
    <t>Marketing Design Center (MDC)</t>
  </si>
  <si>
    <t>RealSmart Agent (RSA) / Mobile RSA</t>
  </si>
  <si>
    <t>HomeNearMe.com</t>
  </si>
  <si>
    <t>The Agent Onboarding Checklist</t>
  </si>
  <si>
    <t>Knowing &amp; Using YOUR FREE TOOLS</t>
  </si>
  <si>
    <t>Lead Generation with KV Core, CINC or RED</t>
  </si>
  <si>
    <t>Renter's Warehouse Referral Program</t>
  </si>
  <si>
    <t xml:space="preserve">Marketing Program &amp; Time Limeted Events - Realty Hive </t>
  </si>
  <si>
    <t>X</t>
  </si>
  <si>
    <t>Metal Yard Signs</t>
  </si>
  <si>
    <t>Canva.com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</si>
</sst>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00000000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0000"/>
    <numFmt numFmtId="183" formatCode="#,##0.0000"/>
    <numFmt numFmtId="184" formatCode="#,##0.000"/>
    <numFmt numFmtId="185" formatCode="0000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0.000%"/>
    <numFmt numFmtId="189" formatCode="m/d;@"/>
    <numFmt numFmtId="190" formatCode="0.00000000000000%"/>
    <numFmt numFmtId="191" formatCode="_(* #,##0.0_);_(* \(#,##0.0\);_(* &quot;-&quot;??_);_(@_)"/>
    <numFmt numFmtId="192" formatCode="_(* #,##0_);_(* \(#,##0\);_(* &quot;-&quot;??_);_(@_)"/>
  </numFmts>
  <fonts count="77">
    <font>
      <strike/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trike/>
      <sz val="10"/>
      <color indexed="8"/>
      <name val="Verdana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trike/>
      <sz val="10"/>
      <color rgb="FF000000"/>
      <name val="Verdana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FFFFFF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2F2F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52" fillId="0" borderId="0">
      <alignment/>
      <protection/>
    </xf>
    <xf numFmtId="0" fontId="4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57" fillId="0" borderId="0" xfId="58" applyFont="1">
      <alignment/>
      <protection/>
    </xf>
    <xf numFmtId="0" fontId="57" fillId="0" borderId="0" xfId="58" applyFont="1" applyAlignment="1">
      <alignment horizontal="right"/>
      <protection/>
    </xf>
    <xf numFmtId="0" fontId="57" fillId="0" borderId="10" xfId="58" applyFont="1" applyBorder="1" applyAlignment="1">
      <alignment horizontal="right"/>
      <protection/>
    </xf>
    <xf numFmtId="0" fontId="57" fillId="0" borderId="0" xfId="58" applyFont="1" applyBorder="1" applyAlignment="1">
      <alignment horizontal="right"/>
      <protection/>
    </xf>
    <xf numFmtId="174" fontId="57" fillId="0" borderId="11" xfId="46" applyNumberFormat="1" applyFont="1" applyFill="1" applyBorder="1" applyAlignment="1">
      <alignment/>
    </xf>
    <xf numFmtId="0" fontId="57" fillId="0" borderId="0" xfId="58" applyFont="1" applyAlignment="1">
      <alignment horizontal="right" wrapText="1"/>
      <protection/>
    </xf>
    <xf numFmtId="174" fontId="57" fillId="0" borderId="12" xfId="46" applyNumberFormat="1" applyFont="1" applyBorder="1" applyAlignment="1">
      <alignment/>
    </xf>
    <xf numFmtId="174" fontId="57" fillId="0" borderId="13" xfId="46" applyNumberFormat="1" applyFont="1" applyBorder="1" applyAlignment="1">
      <alignment/>
    </xf>
    <xf numFmtId="0" fontId="57" fillId="0" borderId="0" xfId="58" applyFont="1" applyAlignment="1">
      <alignment horizontal="center"/>
      <protection/>
    </xf>
    <xf numFmtId="0" fontId="57" fillId="0" borderId="0" xfId="58" applyFont="1" applyBorder="1">
      <alignment/>
      <protection/>
    </xf>
    <xf numFmtId="174" fontId="57" fillId="0" borderId="11" xfId="46" applyNumberFormat="1" applyFont="1" applyBorder="1" applyAlignment="1">
      <alignment/>
    </xf>
    <xf numFmtId="0" fontId="58" fillId="33" borderId="14" xfId="58" applyFont="1" applyFill="1" applyBorder="1" applyAlignment="1">
      <alignment horizontal="center" wrapText="1"/>
      <protection/>
    </xf>
    <xf numFmtId="174" fontId="57" fillId="0" borderId="11" xfId="58" applyNumberFormat="1" applyFont="1" applyFill="1" applyBorder="1">
      <alignment/>
      <protection/>
    </xf>
    <xf numFmtId="1" fontId="57" fillId="0" borderId="15" xfId="58" applyNumberFormat="1" applyFont="1" applyFill="1" applyBorder="1" applyAlignment="1">
      <alignment horizontal="center"/>
      <protection/>
    </xf>
    <xf numFmtId="174" fontId="57" fillId="34" borderId="11" xfId="46" applyNumberFormat="1" applyFont="1" applyFill="1" applyBorder="1" applyAlignment="1" applyProtection="1">
      <alignment/>
      <protection locked="0"/>
    </xf>
    <xf numFmtId="1" fontId="57" fillId="34" borderId="11" xfId="46" applyNumberFormat="1" applyFont="1" applyFill="1" applyBorder="1" applyAlignment="1" applyProtection="1">
      <alignment horizontal="center"/>
      <protection locked="0"/>
    </xf>
    <xf numFmtId="174" fontId="57" fillId="34" borderId="12" xfId="46" applyNumberFormat="1" applyFont="1" applyFill="1" applyBorder="1" applyAlignment="1" applyProtection="1">
      <alignment/>
      <protection locked="0"/>
    </xf>
    <xf numFmtId="1" fontId="57" fillId="34" borderId="12" xfId="46" applyNumberFormat="1" applyFont="1" applyFill="1" applyBorder="1" applyAlignment="1" applyProtection="1">
      <alignment horizontal="center"/>
      <protection locked="0"/>
    </xf>
    <xf numFmtId="174" fontId="57" fillId="34" borderId="13" xfId="46" applyNumberFormat="1" applyFont="1" applyFill="1" applyBorder="1" applyAlignment="1" applyProtection="1">
      <alignment/>
      <protection locked="0"/>
    </xf>
    <xf numFmtId="174" fontId="57" fillId="34" borderId="16" xfId="46" applyNumberFormat="1" applyFont="1" applyFill="1" applyBorder="1" applyAlignment="1" applyProtection="1">
      <alignment/>
      <protection locked="0"/>
    </xf>
    <xf numFmtId="1" fontId="57" fillId="34" borderId="13" xfId="46" applyNumberFormat="1" applyFont="1" applyFill="1" applyBorder="1" applyAlignment="1" applyProtection="1">
      <alignment horizontal="center"/>
      <protection locked="0"/>
    </xf>
    <xf numFmtId="174" fontId="57" fillId="35" borderId="12" xfId="46" applyNumberFormat="1" applyFont="1" applyFill="1" applyBorder="1" applyAlignment="1" applyProtection="1">
      <alignment/>
      <protection locked="0"/>
    </xf>
    <xf numFmtId="174" fontId="57" fillId="35" borderId="17" xfId="46" applyNumberFormat="1" applyFont="1" applyFill="1" applyBorder="1" applyAlignment="1" applyProtection="1">
      <alignment/>
      <protection locked="0"/>
    </xf>
    <xf numFmtId="172" fontId="57" fillId="35" borderId="18" xfId="63" applyNumberFormat="1" applyFont="1" applyFill="1" applyBorder="1" applyAlignment="1" applyProtection="1">
      <alignment/>
      <protection locked="0"/>
    </xf>
    <xf numFmtId="0" fontId="59" fillId="0" borderId="19" xfId="58" applyFont="1" applyBorder="1" applyAlignment="1">
      <alignment horizontal="center" wrapText="1"/>
      <protection/>
    </xf>
    <xf numFmtId="1" fontId="57" fillId="0" borderId="11" xfId="46" applyNumberFormat="1" applyFont="1" applyFill="1" applyBorder="1" applyAlignment="1" applyProtection="1">
      <alignment horizontal="center"/>
      <protection/>
    </xf>
    <xf numFmtId="171" fontId="57" fillId="0" borderId="11" xfId="58" applyNumberFormat="1" applyFont="1" applyFill="1" applyBorder="1" applyAlignment="1" applyProtection="1">
      <alignment horizontal="center"/>
      <protection/>
    </xf>
    <xf numFmtId="1" fontId="57" fillId="0" borderId="12" xfId="44" applyNumberFormat="1" applyFont="1" applyFill="1" applyBorder="1" applyAlignment="1" applyProtection="1">
      <alignment horizontal="center"/>
      <protection/>
    </xf>
    <xf numFmtId="171" fontId="57" fillId="0" borderId="12" xfId="44" applyNumberFormat="1" applyFont="1" applyFill="1" applyBorder="1" applyAlignment="1" applyProtection="1">
      <alignment horizontal="center"/>
      <protection/>
    </xf>
    <xf numFmtId="0" fontId="60" fillId="0" borderId="0" xfId="58" applyFont="1" applyFill="1" applyBorder="1" applyAlignment="1">
      <alignment horizontal="center" wrapText="1"/>
      <protection/>
    </xf>
    <xf numFmtId="1" fontId="57" fillId="34" borderId="16" xfId="46" applyNumberFormat="1" applyFont="1" applyFill="1" applyBorder="1" applyAlignment="1" applyProtection="1">
      <alignment horizontal="center"/>
      <protection locked="0"/>
    </xf>
    <xf numFmtId="174" fontId="61" fillId="36" borderId="19" xfId="58" applyNumberFormat="1" applyFont="1" applyFill="1" applyBorder="1">
      <alignment/>
      <protection/>
    </xf>
    <xf numFmtId="0" fontId="61" fillId="0" borderId="0" xfId="58" applyFont="1">
      <alignment/>
      <protection/>
    </xf>
    <xf numFmtId="0" fontId="58" fillId="37" borderId="20" xfId="58" applyFont="1" applyFill="1" applyBorder="1">
      <alignment/>
      <protection/>
    </xf>
    <xf numFmtId="0" fontId="57" fillId="0" borderId="0" xfId="58" applyFont="1" applyAlignment="1">
      <alignment/>
      <protection/>
    </xf>
    <xf numFmtId="0" fontId="58" fillId="37" borderId="21" xfId="58" applyFont="1" applyFill="1" applyBorder="1" applyAlignment="1">
      <alignment/>
      <protection/>
    </xf>
    <xf numFmtId="0" fontId="57" fillId="0" borderId="0" xfId="58" applyFont="1" applyBorder="1" applyAlignment="1">
      <alignment/>
      <protection/>
    </xf>
    <xf numFmtId="174" fontId="57" fillId="34" borderId="15" xfId="46" applyNumberFormat="1" applyFont="1" applyFill="1" applyBorder="1" applyAlignment="1" applyProtection="1">
      <alignment/>
      <protection locked="0"/>
    </xf>
    <xf numFmtId="0" fontId="57" fillId="34" borderId="22" xfId="58" applyFont="1" applyFill="1" applyBorder="1" applyAlignment="1" applyProtection="1">
      <alignment/>
      <protection locked="0"/>
    </xf>
    <xf numFmtId="0" fontId="57" fillId="34" borderId="23" xfId="58" applyFont="1" applyFill="1" applyBorder="1" applyAlignment="1" applyProtection="1">
      <alignment wrapText="1"/>
      <protection locked="0"/>
    </xf>
    <xf numFmtId="174" fontId="57" fillId="34" borderId="23" xfId="46" applyNumberFormat="1" applyFont="1" applyFill="1" applyBorder="1" applyAlignment="1" applyProtection="1">
      <alignment/>
      <protection locked="0"/>
    </xf>
    <xf numFmtId="174" fontId="57" fillId="34" borderId="24" xfId="46" applyNumberFormat="1" applyFont="1" applyFill="1" applyBorder="1" applyAlignment="1" applyProtection="1">
      <alignment/>
      <protection locked="0"/>
    </xf>
    <xf numFmtId="174" fontId="57" fillId="34" borderId="25" xfId="46" applyNumberFormat="1" applyFont="1" applyFill="1" applyBorder="1" applyAlignment="1" applyProtection="1">
      <alignment/>
      <protection locked="0"/>
    </xf>
    <xf numFmtId="0" fontId="61" fillId="34" borderId="22" xfId="58" applyFont="1" applyFill="1" applyBorder="1" applyAlignment="1" applyProtection="1">
      <alignment/>
      <protection locked="0"/>
    </xf>
    <xf numFmtId="0" fontId="61" fillId="0" borderId="12" xfId="58" applyFont="1" applyFill="1" applyBorder="1" applyAlignment="1" applyProtection="1">
      <alignment/>
      <protection locked="0"/>
    </xf>
    <xf numFmtId="0" fontId="61" fillId="0" borderId="12" xfId="58" applyFont="1" applyFill="1" applyBorder="1" applyAlignment="1" applyProtection="1">
      <alignment wrapText="1"/>
      <protection locked="0"/>
    </xf>
    <xf numFmtId="174" fontId="57" fillId="0" borderId="23" xfId="46" applyNumberFormat="1" applyFont="1" applyFill="1" applyBorder="1" applyAlignment="1" applyProtection="1">
      <alignment/>
      <protection locked="0"/>
    </xf>
    <xf numFmtId="174" fontId="57" fillId="0" borderId="12" xfId="46" applyNumberFormat="1" applyFont="1" applyFill="1" applyBorder="1" applyAlignment="1" applyProtection="1">
      <alignment/>
      <protection locked="0"/>
    </xf>
    <xf numFmtId="1" fontId="57" fillId="0" borderId="11" xfId="46" applyNumberFormat="1" applyFont="1" applyFill="1" applyBorder="1" applyAlignment="1" applyProtection="1">
      <alignment horizontal="center"/>
      <protection locked="0"/>
    </xf>
    <xf numFmtId="174" fontId="61" fillId="0" borderId="11" xfId="46" applyNumberFormat="1" applyFont="1" applyFill="1" applyBorder="1" applyAlignment="1" applyProtection="1">
      <alignment/>
      <protection locked="0"/>
    </xf>
    <xf numFmtId="1" fontId="61" fillId="0" borderId="11" xfId="46" applyNumberFormat="1" applyFont="1" applyFill="1" applyBorder="1" applyAlignment="1" applyProtection="1">
      <alignment horizontal="center"/>
      <protection locked="0"/>
    </xf>
    <xf numFmtId="174" fontId="61" fillId="0" borderId="11" xfId="46" applyNumberFormat="1" applyFont="1" applyFill="1" applyBorder="1" applyAlignment="1">
      <alignment/>
    </xf>
    <xf numFmtId="174" fontId="57" fillId="0" borderId="11" xfId="46" applyNumberFormat="1" applyFont="1" applyFill="1" applyBorder="1" applyAlignment="1" applyProtection="1">
      <alignment/>
      <protection locked="0"/>
    </xf>
    <xf numFmtId="0" fontId="62" fillId="38" borderId="26" xfId="0" applyFont="1" applyFill="1" applyBorder="1" applyAlignment="1">
      <alignment horizontal="center" wrapText="1"/>
    </xf>
    <xf numFmtId="1" fontId="63" fillId="37" borderId="20" xfId="58" applyNumberFormat="1" applyFont="1" applyFill="1" applyBorder="1" applyAlignment="1">
      <alignment horizontal="center" wrapText="1"/>
      <protection/>
    </xf>
    <xf numFmtId="0" fontId="64" fillId="39" borderId="20" xfId="58" applyFont="1" applyFill="1" applyBorder="1" applyAlignment="1">
      <alignment horizontal="center" wrapText="1"/>
      <protection/>
    </xf>
    <xf numFmtId="0" fontId="64" fillId="37" borderId="20" xfId="58" applyFont="1" applyFill="1" applyBorder="1" applyAlignment="1">
      <alignment horizontal="center" wrapText="1"/>
      <protection/>
    </xf>
    <xf numFmtId="0" fontId="61" fillId="0" borderId="0" xfId="58" applyFont="1" applyAlignment="1">
      <alignment horizontal="center"/>
      <protection/>
    </xf>
    <xf numFmtId="174" fontId="57" fillId="0" borderId="27" xfId="58" applyNumberFormat="1" applyFont="1" applyFill="1" applyBorder="1">
      <alignment/>
      <protection/>
    </xf>
    <xf numFmtId="1" fontId="65" fillId="40" borderId="11" xfId="0" applyNumberFormat="1" applyFont="1" applyFill="1" applyBorder="1" applyAlignment="1" applyProtection="1">
      <alignment horizontal="center"/>
      <protection locked="0"/>
    </xf>
    <xf numFmtId="0" fontId="58" fillId="33" borderId="21" xfId="58" applyFont="1" applyFill="1" applyBorder="1" applyAlignment="1">
      <alignment horizontal="center" wrapText="1"/>
      <protection/>
    </xf>
    <xf numFmtId="174" fontId="57" fillId="0" borderId="27" xfId="46" applyNumberFormat="1" applyFont="1" applyBorder="1" applyAlignment="1">
      <alignment/>
    </xf>
    <xf numFmtId="174" fontId="61" fillId="0" borderId="27" xfId="46" applyNumberFormat="1" applyFont="1" applyFill="1" applyBorder="1" applyAlignment="1">
      <alignment/>
    </xf>
    <xf numFmtId="174" fontId="57" fillId="0" borderId="22" xfId="46" applyNumberFormat="1" applyFont="1" applyBorder="1" applyAlignment="1">
      <alignment/>
    </xf>
    <xf numFmtId="174" fontId="57" fillId="0" borderId="28" xfId="46" applyNumberFormat="1" applyFont="1" applyBorder="1" applyAlignment="1">
      <alignment/>
    </xf>
    <xf numFmtId="0" fontId="66" fillId="0" borderId="29" xfId="58" applyFont="1" applyBorder="1" applyAlignment="1">
      <alignment horizontal="center" wrapText="1"/>
      <protection/>
    </xf>
    <xf numFmtId="0" fontId="57" fillId="0" borderId="30" xfId="58" applyFont="1" applyBorder="1">
      <alignment/>
      <protection/>
    </xf>
    <xf numFmtId="174" fontId="57" fillId="0" borderId="31" xfId="46" applyNumberFormat="1" applyFont="1" applyFill="1" applyBorder="1" applyAlignment="1" applyProtection="1">
      <alignment/>
      <protection/>
    </xf>
    <xf numFmtId="0" fontId="57" fillId="0" borderId="21" xfId="58" applyFont="1" applyBorder="1">
      <alignment/>
      <protection/>
    </xf>
    <xf numFmtId="0" fontId="57" fillId="0" borderId="21" xfId="58" applyFont="1" applyBorder="1" applyAlignment="1">
      <alignment horizontal="right"/>
      <protection/>
    </xf>
    <xf numFmtId="174" fontId="57" fillId="35" borderId="32" xfId="46" applyNumberFormat="1" applyFont="1" applyFill="1" applyBorder="1" applyAlignment="1" applyProtection="1">
      <alignment/>
      <protection locked="0"/>
    </xf>
    <xf numFmtId="0" fontId="66" fillId="0" borderId="33" xfId="58" applyFont="1" applyBorder="1" applyAlignment="1">
      <alignment horizontal="right" wrapText="1"/>
      <protection/>
    </xf>
    <xf numFmtId="0" fontId="67" fillId="0" borderId="34" xfId="58" applyFont="1" applyBorder="1" applyAlignment="1">
      <alignment horizontal="center" wrapText="1"/>
      <protection/>
    </xf>
    <xf numFmtId="0" fontId="68" fillId="34" borderId="23" xfId="58" applyFont="1" applyFill="1" applyBorder="1" applyAlignment="1" applyProtection="1">
      <alignment wrapText="1"/>
      <protection locked="0"/>
    </xf>
    <xf numFmtId="0" fontId="69" fillId="0" borderId="35" xfId="58" applyFont="1" applyBorder="1" applyAlignment="1">
      <alignment wrapText="1"/>
      <protection/>
    </xf>
    <xf numFmtId="0" fontId="69" fillId="34" borderId="36" xfId="58" applyFont="1" applyFill="1" applyBorder="1" applyAlignment="1">
      <alignment wrapText="1"/>
      <protection/>
    </xf>
    <xf numFmtId="0" fontId="68" fillId="0" borderId="0" xfId="58" applyFont="1" applyAlignment="1">
      <alignment horizontal="right"/>
      <protection/>
    </xf>
    <xf numFmtId="0" fontId="68" fillId="0" borderId="10" xfId="58" applyFont="1" applyBorder="1" applyAlignment="1">
      <alignment horizontal="right"/>
      <protection/>
    </xf>
    <xf numFmtId="0" fontId="68" fillId="0" borderId="0" xfId="58" applyFont="1" applyAlignment="1">
      <alignment horizontal="right" wrapText="1"/>
      <protection/>
    </xf>
    <xf numFmtId="0" fontId="68" fillId="0" borderId="0" xfId="58" applyFont="1">
      <alignment/>
      <protection/>
    </xf>
    <xf numFmtId="0" fontId="64" fillId="37" borderId="20" xfId="58" applyFont="1" applyFill="1" applyBorder="1">
      <alignment/>
      <protection/>
    </xf>
    <xf numFmtId="0" fontId="70" fillId="0" borderId="12" xfId="58" applyFont="1" applyFill="1" applyBorder="1" applyAlignment="1" applyProtection="1">
      <alignment wrapText="1"/>
      <protection locked="0"/>
    </xf>
    <xf numFmtId="0" fontId="68" fillId="0" borderId="0" xfId="58" applyFont="1" applyBorder="1">
      <alignment/>
      <protection/>
    </xf>
    <xf numFmtId="0" fontId="69" fillId="0" borderId="0" xfId="58" applyFont="1">
      <alignment/>
      <protection/>
    </xf>
    <xf numFmtId="0" fontId="71" fillId="34" borderId="14" xfId="58" applyFont="1" applyFill="1" applyBorder="1" applyAlignment="1">
      <alignment wrapText="1"/>
      <protection/>
    </xf>
    <xf numFmtId="0" fontId="71" fillId="0" borderId="36" xfId="58" applyFont="1" applyBorder="1" applyAlignment="1">
      <alignment wrapText="1"/>
      <protection/>
    </xf>
    <xf numFmtId="0" fontId="69" fillId="0" borderId="36" xfId="58" applyFont="1" applyBorder="1" applyAlignment="1">
      <alignment wrapText="1"/>
      <protection/>
    </xf>
    <xf numFmtId="0" fontId="69" fillId="34" borderId="37" xfId="58" applyFont="1" applyFill="1" applyBorder="1" applyAlignment="1">
      <alignment wrapText="1"/>
      <protection/>
    </xf>
    <xf numFmtId="0" fontId="69" fillId="0" borderId="19" xfId="58" applyFont="1" applyBorder="1">
      <alignment/>
      <protection/>
    </xf>
    <xf numFmtId="0" fontId="65" fillId="0" borderId="0" xfId="59" applyFont="1" applyAlignment="1">
      <alignment/>
      <protection/>
    </xf>
    <xf numFmtId="0" fontId="65" fillId="0" borderId="0" xfId="59" applyFont="1" applyAlignment="1">
      <alignment horizontal="right"/>
      <protection/>
    </xf>
    <xf numFmtId="174" fontId="65" fillId="41" borderId="38" xfId="59" applyNumberFormat="1" applyFont="1" applyFill="1" applyBorder="1" applyAlignment="1">
      <alignment/>
      <protection/>
    </xf>
    <xf numFmtId="0" fontId="65" fillId="0" borderId="39" xfId="59" applyFont="1" applyBorder="1" applyAlignment="1">
      <alignment/>
      <protection/>
    </xf>
    <xf numFmtId="0" fontId="65" fillId="0" borderId="40" xfId="59" applyFont="1" applyBorder="1" applyAlignment="1">
      <alignment horizontal="right"/>
      <protection/>
    </xf>
    <xf numFmtId="174" fontId="65" fillId="41" borderId="41" xfId="59" applyNumberFormat="1" applyFont="1" applyFill="1" applyBorder="1" applyAlignment="1">
      <alignment/>
      <protection/>
    </xf>
    <xf numFmtId="0" fontId="52" fillId="0" borderId="0" xfId="59" applyFont="1" applyAlignment="1">
      <alignment/>
      <protection/>
    </xf>
    <xf numFmtId="0" fontId="65" fillId="0" borderId="42" xfId="59" applyFont="1" applyBorder="1" applyAlignment="1">
      <alignment horizontal="right"/>
      <protection/>
    </xf>
    <xf numFmtId="172" fontId="65" fillId="41" borderId="43" xfId="59" applyNumberFormat="1" applyFont="1" applyFill="1" applyBorder="1" applyAlignment="1">
      <alignment/>
      <protection/>
    </xf>
    <xf numFmtId="0" fontId="65" fillId="0" borderId="44" xfId="59" applyFont="1" applyBorder="1" applyAlignment="1">
      <alignment horizontal="center" wrapText="1"/>
      <protection/>
    </xf>
    <xf numFmtId="0" fontId="72" fillId="0" borderId="45" xfId="59" applyFont="1" applyBorder="1" applyAlignment="1">
      <alignment horizontal="right" wrapText="1"/>
      <protection/>
    </xf>
    <xf numFmtId="174" fontId="65" fillId="0" borderId="46" xfId="59" applyNumberFormat="1" applyFont="1" applyBorder="1" applyAlignment="1">
      <alignment/>
      <protection/>
    </xf>
    <xf numFmtId="174" fontId="65" fillId="0" borderId="47" xfId="59" applyNumberFormat="1" applyFont="1" applyBorder="1" applyAlignment="1">
      <alignment/>
      <protection/>
    </xf>
    <xf numFmtId="1" fontId="65" fillId="0" borderId="47" xfId="59" applyNumberFormat="1" applyFont="1" applyBorder="1" applyAlignment="1">
      <alignment horizontal="center"/>
      <protection/>
    </xf>
    <xf numFmtId="171" fontId="65" fillId="0" borderId="47" xfId="59" applyNumberFormat="1" applyFont="1" applyBorder="1" applyAlignment="1">
      <alignment horizontal="center"/>
      <protection/>
    </xf>
    <xf numFmtId="0" fontId="65" fillId="0" borderId="0" xfId="59" applyFont="1" applyAlignment="1">
      <alignment horizontal="right" wrapText="1"/>
      <protection/>
    </xf>
    <xf numFmtId="174" fontId="65" fillId="41" borderId="48" xfId="59" applyNumberFormat="1" applyFont="1" applyFill="1" applyBorder="1" applyAlignment="1">
      <alignment/>
      <protection/>
    </xf>
    <xf numFmtId="1" fontId="65" fillId="0" borderId="48" xfId="59" applyNumberFormat="1" applyFont="1" applyBorder="1" applyAlignment="1">
      <alignment horizontal="center"/>
      <protection/>
    </xf>
    <xf numFmtId="171" fontId="65" fillId="0" borderId="48" xfId="59" applyNumberFormat="1" applyFont="1" applyBorder="1" applyAlignment="1">
      <alignment horizontal="center"/>
      <protection/>
    </xf>
    <xf numFmtId="0" fontId="73" fillId="0" borderId="0" xfId="59" applyFont="1" applyAlignment="1">
      <alignment horizontal="center" wrapText="1"/>
      <protection/>
    </xf>
    <xf numFmtId="0" fontId="74" fillId="42" borderId="49" xfId="59" applyFont="1" applyFill="1" applyBorder="1" applyAlignment="1">
      <alignment/>
      <protection/>
    </xf>
    <xf numFmtId="0" fontId="74" fillId="42" borderId="26" xfId="59" applyFont="1" applyFill="1" applyBorder="1" applyAlignment="1">
      <alignment horizontal="center" wrapText="1"/>
      <protection/>
    </xf>
    <xf numFmtId="0" fontId="74" fillId="38" borderId="26" xfId="59" applyFont="1" applyFill="1" applyBorder="1" applyAlignment="1">
      <alignment horizontal="center" wrapText="1"/>
      <protection/>
    </xf>
    <xf numFmtId="1" fontId="74" fillId="42" borderId="26" xfId="59" applyNumberFormat="1" applyFont="1" applyFill="1" applyBorder="1" applyAlignment="1">
      <alignment horizontal="center" wrapText="1"/>
      <protection/>
    </xf>
    <xf numFmtId="0" fontId="74" fillId="43" borderId="50" xfId="59" applyFont="1" applyFill="1" applyBorder="1" applyAlignment="1">
      <alignment horizontal="center" wrapText="1"/>
      <protection/>
    </xf>
    <xf numFmtId="174" fontId="74" fillId="0" borderId="0" xfId="59" applyNumberFormat="1" applyFont="1" applyAlignment="1">
      <alignment/>
      <protection/>
    </xf>
    <xf numFmtId="0" fontId="65" fillId="44" borderId="47" xfId="59" applyFont="1" applyFill="1" applyBorder="1" applyAlignment="1">
      <alignment/>
      <protection/>
    </xf>
    <xf numFmtId="174" fontId="65" fillId="44" borderId="47" xfId="59" applyNumberFormat="1" applyFont="1" applyFill="1" applyBorder="1" applyAlignment="1">
      <alignment/>
      <protection/>
    </xf>
    <xf numFmtId="1" fontId="65" fillId="44" borderId="47" xfId="59" applyNumberFormat="1" applyFont="1" applyFill="1" applyBorder="1" applyAlignment="1">
      <alignment horizontal="center"/>
      <protection/>
    </xf>
    <xf numFmtId="0" fontId="65" fillId="44" borderId="48" xfId="59" applyFont="1" applyFill="1" applyBorder="1" applyAlignment="1">
      <alignment/>
      <protection/>
    </xf>
    <xf numFmtId="0" fontId="65" fillId="44" borderId="51" xfId="59" applyFont="1" applyFill="1" applyBorder="1" applyAlignment="1">
      <alignment/>
      <protection/>
    </xf>
    <xf numFmtId="174" fontId="65" fillId="44" borderId="51" xfId="59" applyNumberFormat="1" applyFont="1" applyFill="1" applyBorder="1" applyAlignment="1">
      <alignment/>
      <protection/>
    </xf>
    <xf numFmtId="174" fontId="65" fillId="44" borderId="52" xfId="59" applyNumberFormat="1" applyFont="1" applyFill="1" applyBorder="1" applyAlignment="1">
      <alignment/>
      <protection/>
    </xf>
    <xf numFmtId="1" fontId="65" fillId="44" borderId="51" xfId="59" applyNumberFormat="1" applyFont="1" applyFill="1" applyBorder="1" applyAlignment="1">
      <alignment horizontal="center"/>
      <protection/>
    </xf>
    <xf numFmtId="174" fontId="65" fillId="0" borderId="51" xfId="59" applyNumberFormat="1" applyFont="1" applyBorder="1" applyAlignment="1">
      <alignment/>
      <protection/>
    </xf>
    <xf numFmtId="44" fontId="65" fillId="0" borderId="53" xfId="59" applyNumberFormat="1" applyFont="1" applyBorder="1" applyAlignment="1">
      <alignment/>
      <protection/>
    </xf>
    <xf numFmtId="174" fontId="75" fillId="45" borderId="50" xfId="59" applyNumberFormat="1" applyFont="1" applyFill="1" applyBorder="1" applyAlignment="1">
      <alignment/>
      <protection/>
    </xf>
    <xf numFmtId="1" fontId="65" fillId="0" borderId="54" xfId="59" applyNumberFormat="1" applyFont="1" applyBorder="1" applyAlignment="1">
      <alignment horizontal="center"/>
      <protection/>
    </xf>
    <xf numFmtId="0" fontId="76" fillId="0" borderId="55" xfId="59" applyFont="1" applyBorder="1" applyAlignment="1">
      <alignment horizontal="center" wrapText="1"/>
      <protection/>
    </xf>
    <xf numFmtId="0" fontId="65" fillId="0" borderId="0" xfId="59" applyFont="1" applyAlignment="1">
      <alignment horizontal="center"/>
      <protection/>
    </xf>
    <xf numFmtId="0" fontId="61" fillId="34" borderId="23" xfId="58" applyFont="1" applyFill="1" applyBorder="1" applyAlignment="1" applyProtection="1">
      <alignment wrapText="1"/>
      <protection locked="0"/>
    </xf>
    <xf numFmtId="174" fontId="61" fillId="34" borderId="15" xfId="46" applyNumberFormat="1" applyFont="1" applyFill="1" applyBorder="1" applyAlignment="1" applyProtection="1">
      <alignment/>
      <protection locked="0"/>
    </xf>
    <xf numFmtId="174" fontId="61" fillId="34" borderId="11" xfId="46" applyNumberFormat="1" applyFont="1" applyFill="1" applyBorder="1" applyAlignment="1" applyProtection="1">
      <alignment/>
      <protection locked="0"/>
    </xf>
    <xf numFmtId="0" fontId="57" fillId="34" borderId="23" xfId="58" applyFont="1" applyFill="1" applyBorder="1" applyAlignment="1" applyProtection="1">
      <alignment wrapText="1"/>
      <protection locked="0"/>
    </xf>
    <xf numFmtId="174" fontId="61" fillId="34" borderId="23" xfId="46" applyNumberFormat="1" applyFont="1" applyFill="1" applyBorder="1" applyAlignment="1" applyProtection="1">
      <alignment/>
      <protection locked="0"/>
    </xf>
    <xf numFmtId="174" fontId="61" fillId="34" borderId="12" xfId="46" applyNumberFormat="1" applyFont="1" applyFill="1" applyBorder="1" applyAlignment="1" applyProtection="1">
      <alignment/>
      <protection locked="0"/>
    </xf>
    <xf numFmtId="1" fontId="61" fillId="34" borderId="12" xfId="46" applyNumberFormat="1" applyFont="1" applyFill="1" applyBorder="1" applyAlignment="1" applyProtection="1">
      <alignment horizontal="center"/>
      <protection locked="0"/>
    </xf>
    <xf numFmtId="174" fontId="61" fillId="34" borderId="24" xfId="46" applyNumberFormat="1" applyFont="1" applyFill="1" applyBorder="1" applyAlignment="1" applyProtection="1">
      <alignment/>
      <protection locked="0"/>
    </xf>
    <xf numFmtId="174" fontId="61" fillId="34" borderId="16" xfId="46" applyNumberFormat="1" applyFont="1" applyFill="1" applyBorder="1" applyAlignment="1" applyProtection="1">
      <alignment/>
      <protection locked="0"/>
    </xf>
    <xf numFmtId="0" fontId="70" fillId="34" borderId="23" xfId="58" applyFont="1" applyFill="1" applyBorder="1" applyAlignment="1" applyProtection="1">
      <alignment wrapText="1"/>
      <protection locked="0"/>
    </xf>
    <xf numFmtId="1" fontId="61" fillId="34" borderId="11" xfId="46" applyNumberFormat="1" applyFont="1" applyFill="1" applyBorder="1" applyAlignment="1" applyProtection="1">
      <alignment horizontal="center"/>
      <protection locked="0"/>
    </xf>
    <xf numFmtId="0" fontId="69" fillId="34" borderId="23" xfId="58" applyFont="1" applyFill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="120" zoomScaleNormal="120" zoomScalePageLayoutView="0" workbookViewId="0" topLeftCell="A1">
      <selection activeCell="C46" sqref="C46"/>
    </sheetView>
  </sheetViews>
  <sheetFormatPr defaultColWidth="10.625" defaultRowHeight="36" customHeight="1"/>
  <cols>
    <col min="1" max="1" width="7.00390625" style="9" customWidth="1"/>
    <col min="2" max="2" width="2.50390625" style="35" customWidth="1"/>
    <col min="3" max="3" width="57.125" style="1" customWidth="1"/>
    <col min="4" max="6" width="9.50390625" style="1" customWidth="1"/>
    <col min="7" max="8" width="12.625" style="1" customWidth="1"/>
    <col min="9" max="16384" width="10.625" style="1" customWidth="1"/>
  </cols>
  <sheetData>
    <row r="1" spans="3:8" ht="33" customHeight="1" thickBot="1">
      <c r="C1" s="2" t="s">
        <v>5</v>
      </c>
      <c r="D1" s="23">
        <v>240000</v>
      </c>
      <c r="E1" s="67"/>
      <c r="F1" s="69"/>
      <c r="G1" s="70" t="s">
        <v>8</v>
      </c>
      <c r="H1" s="71">
        <v>150000</v>
      </c>
    </row>
    <row r="2" spans="3:8" ht="33" customHeight="1" thickBot="1">
      <c r="C2" s="3" t="s">
        <v>1</v>
      </c>
      <c r="D2" s="24">
        <v>0.025</v>
      </c>
      <c r="E2" s="66" t="s">
        <v>2</v>
      </c>
      <c r="F2" s="73" t="s">
        <v>6</v>
      </c>
      <c r="G2" s="72" t="s">
        <v>14</v>
      </c>
      <c r="H2" s="68">
        <f>SUM(H1+(H1*44%))</f>
        <v>216000</v>
      </c>
    </row>
    <row r="3" spans="3:8" ht="33" customHeight="1" thickTop="1">
      <c r="C3" s="2" t="s">
        <v>7</v>
      </c>
      <c r="D3" s="5">
        <f>SUM(D1*D2)</f>
        <v>6000</v>
      </c>
      <c r="E3" s="26">
        <f>SUM(H2/D3)</f>
        <v>36</v>
      </c>
      <c r="F3" s="27">
        <f>SUM(E3/12)</f>
        <v>3</v>
      </c>
      <c r="G3" s="2" t="s">
        <v>0</v>
      </c>
      <c r="H3" s="4"/>
    </row>
    <row r="4" spans="3:8" ht="33" customHeight="1">
      <c r="C4" s="6" t="s">
        <v>93</v>
      </c>
      <c r="D4" s="22">
        <v>10610</v>
      </c>
      <c r="E4" s="28">
        <f>SUM(H2/D4)</f>
        <v>20.358152686145147</v>
      </c>
      <c r="F4" s="29">
        <f>SUM(E4/12)</f>
        <v>1.696512723845429</v>
      </c>
      <c r="G4" s="2"/>
      <c r="H4" s="30" t="s">
        <v>0</v>
      </c>
    </row>
    <row r="5" ht="12.75" customHeight="1" thickBot="1">
      <c r="B5" s="35" t="s">
        <v>0</v>
      </c>
    </row>
    <row r="6" spans="1:8" ht="61.5" thickBot="1">
      <c r="A6" s="54" t="s">
        <v>54</v>
      </c>
      <c r="B6" s="36" t="s">
        <v>3</v>
      </c>
      <c r="C6" s="34"/>
      <c r="D6" s="57" t="s">
        <v>65</v>
      </c>
      <c r="E6" s="56" t="s">
        <v>64</v>
      </c>
      <c r="F6" s="55" t="s">
        <v>11</v>
      </c>
      <c r="G6" s="57" t="s">
        <v>66</v>
      </c>
      <c r="H6" s="12" t="s">
        <v>4</v>
      </c>
    </row>
    <row r="7" spans="2:8" ht="15.75">
      <c r="B7" s="45" t="s">
        <v>22</v>
      </c>
      <c r="C7" s="46"/>
      <c r="D7" s="53"/>
      <c r="E7" s="53"/>
      <c r="F7" s="53"/>
      <c r="G7" s="11"/>
      <c r="H7" s="11"/>
    </row>
    <row r="8" spans="2:8" ht="16.5">
      <c r="B8" s="39" t="s">
        <v>0</v>
      </c>
      <c r="C8" s="133" t="s">
        <v>56</v>
      </c>
      <c r="D8" s="38">
        <v>0</v>
      </c>
      <c r="E8" s="15">
        <v>0</v>
      </c>
      <c r="F8" s="16"/>
      <c r="G8" s="11">
        <f aca="true" t="shared" si="0" ref="G8:G20">SUM(F8*$D$3)</f>
        <v>0</v>
      </c>
      <c r="H8" s="11">
        <f aca="true" t="shared" si="1" ref="H8:H13">SUM(G8-E8)</f>
        <v>0</v>
      </c>
    </row>
    <row r="9" spans="1:8" ht="33.75">
      <c r="A9" s="9" t="s">
        <v>165</v>
      </c>
      <c r="B9" s="39" t="s">
        <v>0</v>
      </c>
      <c r="C9" s="133" t="s">
        <v>55</v>
      </c>
      <c r="D9" s="38">
        <v>0</v>
      </c>
      <c r="E9" s="15">
        <v>0</v>
      </c>
      <c r="F9" s="16"/>
      <c r="G9" s="11">
        <f t="shared" si="0"/>
        <v>0</v>
      </c>
      <c r="H9" s="11">
        <f t="shared" si="1"/>
        <v>0</v>
      </c>
    </row>
    <row r="10" spans="1:8" ht="16.5">
      <c r="A10" s="9" t="s">
        <v>72</v>
      </c>
      <c r="B10" s="39" t="s">
        <v>0</v>
      </c>
      <c r="C10" s="133" t="s">
        <v>53</v>
      </c>
      <c r="D10" s="38">
        <v>0</v>
      </c>
      <c r="E10" s="15">
        <v>0</v>
      </c>
      <c r="F10" s="16"/>
      <c r="G10" s="11">
        <f t="shared" si="0"/>
        <v>0</v>
      </c>
      <c r="H10" s="11">
        <f t="shared" si="1"/>
        <v>0</v>
      </c>
    </row>
    <row r="11" spans="1:8" ht="16.5">
      <c r="A11" s="9" t="s">
        <v>72</v>
      </c>
      <c r="B11" s="39" t="s">
        <v>0</v>
      </c>
      <c r="C11" s="133" t="s">
        <v>52</v>
      </c>
      <c r="D11" s="38">
        <v>0</v>
      </c>
      <c r="E11" s="15">
        <v>0</v>
      </c>
      <c r="F11" s="16"/>
      <c r="G11" s="11">
        <f t="shared" si="0"/>
        <v>0</v>
      </c>
      <c r="H11" s="11">
        <f t="shared" si="1"/>
        <v>0</v>
      </c>
    </row>
    <row r="12" spans="2:8" ht="16.5">
      <c r="B12" s="39" t="s">
        <v>0</v>
      </c>
      <c r="C12" s="133" t="s">
        <v>51</v>
      </c>
      <c r="D12" s="38">
        <v>0</v>
      </c>
      <c r="E12" s="15">
        <v>0</v>
      </c>
      <c r="F12" s="16"/>
      <c r="G12" s="11">
        <f t="shared" si="0"/>
        <v>0</v>
      </c>
      <c r="H12" s="11">
        <f t="shared" si="1"/>
        <v>0</v>
      </c>
    </row>
    <row r="13" spans="1:8" s="33" customFormat="1" ht="15.75">
      <c r="A13" s="58"/>
      <c r="B13" s="45" t="s">
        <v>161</v>
      </c>
      <c r="C13" s="46"/>
      <c r="D13" s="50">
        <v>0</v>
      </c>
      <c r="E13" s="50">
        <v>0</v>
      </c>
      <c r="F13" s="49"/>
      <c r="G13" s="52">
        <f t="shared" si="0"/>
        <v>0</v>
      </c>
      <c r="H13" s="52">
        <f t="shared" si="1"/>
        <v>0</v>
      </c>
    </row>
    <row r="14" spans="1:8" s="33" customFormat="1" ht="16.5">
      <c r="A14" s="58" t="s">
        <v>165</v>
      </c>
      <c r="B14" s="44"/>
      <c r="C14" s="130" t="s">
        <v>158</v>
      </c>
      <c r="D14" s="132">
        <v>0</v>
      </c>
      <c r="E14" s="132">
        <v>0</v>
      </c>
      <c r="F14" s="140"/>
      <c r="G14" s="52">
        <f aca="true" t="shared" si="2" ref="G14:G19">SUM(F14*$D$3)</f>
        <v>0</v>
      </c>
      <c r="H14" s="52">
        <f aca="true" t="shared" si="3" ref="H14:H19">SUM(G14-E14)</f>
        <v>0</v>
      </c>
    </row>
    <row r="15" spans="1:8" s="33" customFormat="1" ht="16.5">
      <c r="A15" s="58" t="s">
        <v>165</v>
      </c>
      <c r="B15" s="44"/>
      <c r="C15" s="130" t="s">
        <v>156</v>
      </c>
      <c r="D15" s="132">
        <v>0</v>
      </c>
      <c r="E15" s="132">
        <v>0</v>
      </c>
      <c r="F15" s="16">
        <v>1</v>
      </c>
      <c r="G15" s="52">
        <f t="shared" si="2"/>
        <v>6000</v>
      </c>
      <c r="H15" s="52">
        <f t="shared" si="3"/>
        <v>6000</v>
      </c>
    </row>
    <row r="16" spans="1:8" s="33" customFormat="1" ht="16.5">
      <c r="A16" s="58" t="s">
        <v>165</v>
      </c>
      <c r="B16" s="44"/>
      <c r="C16" s="130" t="s">
        <v>157</v>
      </c>
      <c r="D16" s="132">
        <v>0</v>
      </c>
      <c r="E16" s="132">
        <v>0</v>
      </c>
      <c r="F16" s="16">
        <v>1</v>
      </c>
      <c r="G16" s="52">
        <f t="shared" si="2"/>
        <v>6000</v>
      </c>
      <c r="H16" s="52">
        <f t="shared" si="3"/>
        <v>6000</v>
      </c>
    </row>
    <row r="17" spans="1:8" s="33" customFormat="1" ht="16.5">
      <c r="A17" s="58" t="s">
        <v>165</v>
      </c>
      <c r="B17" s="44"/>
      <c r="C17" s="130" t="s">
        <v>159</v>
      </c>
      <c r="D17" s="132">
        <v>0</v>
      </c>
      <c r="E17" s="132">
        <v>0</v>
      </c>
      <c r="F17" s="16">
        <v>1</v>
      </c>
      <c r="G17" s="52">
        <f t="shared" si="2"/>
        <v>6000</v>
      </c>
      <c r="H17" s="52">
        <f t="shared" si="3"/>
        <v>6000</v>
      </c>
    </row>
    <row r="18" spans="1:8" s="33" customFormat="1" ht="16.5">
      <c r="A18" s="58" t="s">
        <v>165</v>
      </c>
      <c r="B18" s="39" t="s">
        <v>0</v>
      </c>
      <c r="C18" s="130" t="s">
        <v>160</v>
      </c>
      <c r="D18" s="131">
        <v>0</v>
      </c>
      <c r="E18" s="15">
        <v>0</v>
      </c>
      <c r="F18" s="16">
        <v>1</v>
      </c>
      <c r="G18" s="11">
        <f t="shared" si="2"/>
        <v>6000</v>
      </c>
      <c r="H18" s="11">
        <f t="shared" si="3"/>
        <v>6000</v>
      </c>
    </row>
    <row r="19" spans="1:8" s="33" customFormat="1" ht="15.75">
      <c r="A19" s="58" t="s">
        <v>165</v>
      </c>
      <c r="B19" s="45" t="s">
        <v>57</v>
      </c>
      <c r="C19" s="46"/>
      <c r="D19" s="50">
        <v>0</v>
      </c>
      <c r="E19" s="50">
        <v>0</v>
      </c>
      <c r="F19" s="51">
        <v>2</v>
      </c>
      <c r="G19" s="52">
        <f t="shared" si="2"/>
        <v>12000</v>
      </c>
      <c r="H19" s="52">
        <f t="shared" si="3"/>
        <v>12000</v>
      </c>
    </row>
    <row r="20" spans="2:8" ht="16.5">
      <c r="B20" s="39" t="s">
        <v>0</v>
      </c>
      <c r="C20" s="130" t="s">
        <v>58</v>
      </c>
      <c r="D20" s="131">
        <v>0</v>
      </c>
      <c r="E20" s="132">
        <v>200</v>
      </c>
      <c r="F20" s="16"/>
      <c r="G20" s="11">
        <f t="shared" si="0"/>
        <v>0</v>
      </c>
      <c r="H20" s="11">
        <f aca="true" t="shared" si="4" ref="H20:H40">SUM(G20-E20)</f>
        <v>-200</v>
      </c>
    </row>
    <row r="21" spans="2:8" ht="15.75">
      <c r="B21" s="39" t="s">
        <v>0</v>
      </c>
      <c r="C21" s="139" t="s">
        <v>50</v>
      </c>
      <c r="D21" s="38">
        <v>0</v>
      </c>
      <c r="E21" s="15">
        <v>0</v>
      </c>
      <c r="F21" s="16"/>
      <c r="G21" s="11">
        <f aca="true" t="shared" si="5" ref="G21:G40">SUM(F21*$D$3)</f>
        <v>0</v>
      </c>
      <c r="H21" s="11">
        <f>SUM(G21-E21)</f>
        <v>0</v>
      </c>
    </row>
    <row r="22" spans="2:8" ht="16.5">
      <c r="B22" s="39" t="s">
        <v>0</v>
      </c>
      <c r="C22" s="40" t="s">
        <v>48</v>
      </c>
      <c r="D22" s="38">
        <v>0</v>
      </c>
      <c r="E22" s="15">
        <v>0</v>
      </c>
      <c r="F22" s="16"/>
      <c r="G22" s="11">
        <f>SUM(F22*$D$3)</f>
        <v>0</v>
      </c>
      <c r="H22" s="11">
        <f t="shared" si="4"/>
        <v>0</v>
      </c>
    </row>
    <row r="23" spans="2:8" ht="16.5">
      <c r="B23" s="39" t="s">
        <v>0</v>
      </c>
      <c r="C23" s="40" t="s">
        <v>49</v>
      </c>
      <c r="D23" s="38">
        <v>0</v>
      </c>
      <c r="E23" s="15">
        <v>0</v>
      </c>
      <c r="F23" s="16"/>
      <c r="G23" s="11">
        <f t="shared" si="5"/>
        <v>0</v>
      </c>
      <c r="H23" s="11">
        <f>SUM(G23-E23)</f>
        <v>0</v>
      </c>
    </row>
    <row r="24" spans="2:8" ht="33.75">
      <c r="B24" s="39" t="s">
        <v>0</v>
      </c>
      <c r="C24" s="130" t="s">
        <v>45</v>
      </c>
      <c r="D24" s="38">
        <v>0</v>
      </c>
      <c r="E24" s="15">
        <v>0</v>
      </c>
      <c r="F24" s="16"/>
      <c r="G24" s="11">
        <f t="shared" si="5"/>
        <v>0</v>
      </c>
      <c r="H24" s="11">
        <f>SUM(G24-E24)</f>
        <v>0</v>
      </c>
    </row>
    <row r="25" spans="2:8" ht="16.5">
      <c r="B25" s="39" t="s">
        <v>0</v>
      </c>
      <c r="C25" s="40" t="s">
        <v>46</v>
      </c>
      <c r="D25" s="38">
        <v>0</v>
      </c>
      <c r="E25" s="15">
        <v>0</v>
      </c>
      <c r="F25" s="16"/>
      <c r="G25" s="11">
        <f t="shared" si="5"/>
        <v>0</v>
      </c>
      <c r="H25" s="11">
        <f t="shared" si="4"/>
        <v>0</v>
      </c>
    </row>
    <row r="26" spans="2:8" ht="16.5">
      <c r="B26" s="39" t="s">
        <v>0</v>
      </c>
      <c r="C26" s="40" t="s">
        <v>44</v>
      </c>
      <c r="D26" s="38">
        <v>0</v>
      </c>
      <c r="E26" s="15">
        <v>0</v>
      </c>
      <c r="F26" s="16"/>
      <c r="G26" s="11">
        <f t="shared" si="5"/>
        <v>0</v>
      </c>
      <c r="H26" s="11">
        <f t="shared" si="4"/>
        <v>0</v>
      </c>
    </row>
    <row r="27" spans="2:8" ht="16.5">
      <c r="B27" s="39" t="s">
        <v>0</v>
      </c>
      <c r="C27" s="40" t="s">
        <v>42</v>
      </c>
      <c r="D27" s="38">
        <v>0</v>
      </c>
      <c r="E27" s="15">
        <v>0</v>
      </c>
      <c r="F27" s="16"/>
      <c r="G27" s="11">
        <f t="shared" si="5"/>
        <v>0</v>
      </c>
      <c r="H27" s="11">
        <f t="shared" si="4"/>
        <v>0</v>
      </c>
    </row>
    <row r="28" spans="2:8" ht="16.5">
      <c r="B28" s="39" t="s">
        <v>0</v>
      </c>
      <c r="C28" s="40" t="s">
        <v>47</v>
      </c>
      <c r="D28" s="38">
        <v>0</v>
      </c>
      <c r="E28" s="15">
        <v>0</v>
      </c>
      <c r="F28" s="16"/>
      <c r="G28" s="11">
        <f t="shared" si="5"/>
        <v>0</v>
      </c>
      <c r="H28" s="11">
        <f t="shared" si="4"/>
        <v>0</v>
      </c>
    </row>
    <row r="29" spans="2:8" ht="16.5">
      <c r="B29" s="39" t="s">
        <v>0</v>
      </c>
      <c r="C29" s="40" t="s">
        <v>43</v>
      </c>
      <c r="D29" s="38">
        <v>0</v>
      </c>
      <c r="E29" s="15">
        <v>0</v>
      </c>
      <c r="F29" s="16"/>
      <c r="G29" s="11">
        <f t="shared" si="5"/>
        <v>0</v>
      </c>
      <c r="H29" s="11">
        <f t="shared" si="4"/>
        <v>0</v>
      </c>
    </row>
    <row r="30" spans="2:8" ht="16.5">
      <c r="B30" s="39" t="s">
        <v>0</v>
      </c>
      <c r="C30" s="40" t="s">
        <v>35</v>
      </c>
      <c r="D30" s="38">
        <v>0</v>
      </c>
      <c r="E30" s="15">
        <v>0</v>
      </c>
      <c r="F30" s="16"/>
      <c r="G30" s="11">
        <f t="shared" si="5"/>
        <v>0</v>
      </c>
      <c r="H30" s="11">
        <f t="shared" si="4"/>
        <v>0</v>
      </c>
    </row>
    <row r="31" spans="2:8" ht="16.5">
      <c r="B31" s="39" t="s">
        <v>0</v>
      </c>
      <c r="C31" s="40" t="s">
        <v>37</v>
      </c>
      <c r="D31" s="38">
        <v>0</v>
      </c>
      <c r="E31" s="15">
        <v>0</v>
      </c>
      <c r="F31" s="16"/>
      <c r="G31" s="11">
        <f t="shared" si="5"/>
        <v>0</v>
      </c>
      <c r="H31" s="11">
        <f>SUM(G31-E31)</f>
        <v>0</v>
      </c>
    </row>
    <row r="32" spans="2:8" ht="16.5">
      <c r="B32" s="39" t="s">
        <v>0</v>
      </c>
      <c r="C32" s="130" t="s">
        <v>41</v>
      </c>
      <c r="D32" s="131">
        <v>0</v>
      </c>
      <c r="E32" s="132">
        <v>12</v>
      </c>
      <c r="F32" s="16"/>
      <c r="G32" s="11">
        <f t="shared" si="5"/>
        <v>0</v>
      </c>
      <c r="H32" s="11">
        <f t="shared" si="4"/>
        <v>-12</v>
      </c>
    </row>
    <row r="33" spans="2:8" ht="16.5">
      <c r="B33" s="39" t="s">
        <v>0</v>
      </c>
      <c r="C33" s="40" t="s">
        <v>36</v>
      </c>
      <c r="D33" s="38">
        <v>0</v>
      </c>
      <c r="E33" s="15">
        <v>120</v>
      </c>
      <c r="F33" s="16"/>
      <c r="G33" s="11">
        <f t="shared" si="5"/>
        <v>0</v>
      </c>
      <c r="H33" s="11">
        <f t="shared" si="4"/>
        <v>-120</v>
      </c>
    </row>
    <row r="34" spans="2:8" ht="16.5">
      <c r="B34" s="39"/>
      <c r="C34" s="133" t="s">
        <v>166</v>
      </c>
      <c r="D34" s="38">
        <v>0</v>
      </c>
      <c r="E34" s="15">
        <v>0</v>
      </c>
      <c r="F34" s="16"/>
      <c r="G34" s="11"/>
      <c r="H34" s="11"/>
    </row>
    <row r="35" spans="2:8" ht="16.5">
      <c r="B35" s="39" t="s">
        <v>0</v>
      </c>
      <c r="C35" s="130" t="s">
        <v>34</v>
      </c>
      <c r="D35" s="131">
        <v>0</v>
      </c>
      <c r="E35" s="132">
        <v>399</v>
      </c>
      <c r="F35" s="16">
        <v>4</v>
      </c>
      <c r="G35" s="11">
        <f t="shared" si="5"/>
        <v>24000</v>
      </c>
      <c r="H35" s="11">
        <f t="shared" si="4"/>
        <v>23601</v>
      </c>
    </row>
    <row r="36" spans="2:8" ht="16.5">
      <c r="B36" s="39" t="s">
        <v>0</v>
      </c>
      <c r="C36" s="130" t="s">
        <v>147</v>
      </c>
      <c r="D36" s="131">
        <v>0</v>
      </c>
      <c r="E36" s="132">
        <v>300</v>
      </c>
      <c r="F36" s="16">
        <v>2</v>
      </c>
      <c r="G36" s="11">
        <f t="shared" si="5"/>
        <v>12000</v>
      </c>
      <c r="H36" s="11">
        <f t="shared" si="4"/>
        <v>11700</v>
      </c>
    </row>
    <row r="37" spans="2:8" ht="16.5">
      <c r="B37" s="39" t="s">
        <v>0</v>
      </c>
      <c r="C37" s="40" t="s">
        <v>68</v>
      </c>
      <c r="D37" s="38">
        <v>0</v>
      </c>
      <c r="E37" s="15">
        <v>0</v>
      </c>
      <c r="F37" s="16"/>
      <c r="G37" s="11">
        <f t="shared" si="5"/>
        <v>0</v>
      </c>
      <c r="H37" s="11">
        <f t="shared" si="4"/>
        <v>0</v>
      </c>
    </row>
    <row r="38" spans="2:8" ht="16.5">
      <c r="B38" s="39" t="s">
        <v>0</v>
      </c>
      <c r="C38" s="40" t="s">
        <v>69</v>
      </c>
      <c r="D38" s="38">
        <v>0</v>
      </c>
      <c r="E38" s="15">
        <v>0</v>
      </c>
      <c r="F38" s="16"/>
      <c r="G38" s="11">
        <f t="shared" si="5"/>
        <v>0</v>
      </c>
      <c r="H38" s="11">
        <f t="shared" si="4"/>
        <v>0</v>
      </c>
    </row>
    <row r="39" spans="1:8" ht="16.5">
      <c r="A39" s="9" t="s">
        <v>72</v>
      </c>
      <c r="B39" s="39" t="s">
        <v>0</v>
      </c>
      <c r="C39" s="40" t="s">
        <v>70</v>
      </c>
      <c r="D39" s="38">
        <v>0</v>
      </c>
      <c r="E39" s="15">
        <v>0</v>
      </c>
      <c r="F39" s="16"/>
      <c r="G39" s="11">
        <f t="shared" si="5"/>
        <v>0</v>
      </c>
      <c r="H39" s="11">
        <f t="shared" si="4"/>
        <v>0</v>
      </c>
    </row>
    <row r="40" spans="1:8" ht="16.5">
      <c r="A40" s="9" t="s">
        <v>72</v>
      </c>
      <c r="B40" s="39" t="s">
        <v>0</v>
      </c>
      <c r="C40" s="40" t="s">
        <v>71</v>
      </c>
      <c r="D40" s="38">
        <v>0</v>
      </c>
      <c r="E40" s="15">
        <v>0</v>
      </c>
      <c r="F40" s="16"/>
      <c r="G40" s="11">
        <f t="shared" si="5"/>
        <v>0</v>
      </c>
      <c r="H40" s="11">
        <f t="shared" si="4"/>
        <v>0</v>
      </c>
    </row>
    <row r="41" spans="2:8" ht="15.75">
      <c r="B41" s="45" t="s">
        <v>23</v>
      </c>
      <c r="C41" s="46"/>
      <c r="D41" s="47"/>
      <c r="E41" s="48"/>
      <c r="F41" s="49"/>
      <c r="G41" s="11"/>
      <c r="H41" s="7"/>
    </row>
    <row r="42" spans="2:8" ht="16.5">
      <c r="B42" s="39" t="s">
        <v>0</v>
      </c>
      <c r="C42" s="130" t="s">
        <v>148</v>
      </c>
      <c r="D42" s="134">
        <v>0</v>
      </c>
      <c r="E42" s="135">
        <v>440</v>
      </c>
      <c r="F42" s="18">
        <v>8</v>
      </c>
      <c r="G42" s="11">
        <f>SUM(F42*$D$3)</f>
        <v>48000</v>
      </c>
      <c r="H42" s="7">
        <f>SUM(G42-E42)</f>
        <v>47560</v>
      </c>
    </row>
    <row r="43" spans="2:8" ht="16.5">
      <c r="B43" s="39" t="s">
        <v>0</v>
      </c>
      <c r="C43" s="130" t="s">
        <v>40</v>
      </c>
      <c r="D43" s="41">
        <v>0</v>
      </c>
      <c r="E43" s="17">
        <v>0</v>
      </c>
      <c r="F43" s="18">
        <v>1</v>
      </c>
      <c r="G43" s="11">
        <f>SUM(F43*$D$3)</f>
        <v>6000</v>
      </c>
      <c r="H43" s="7">
        <f>SUM(G43-E43)</f>
        <v>6000</v>
      </c>
    </row>
    <row r="44" spans="2:8" ht="15.75">
      <c r="B44" s="45" t="s">
        <v>24</v>
      </c>
      <c r="C44" s="46"/>
      <c r="D44" s="47"/>
      <c r="E44" s="48"/>
      <c r="F44" s="49"/>
      <c r="G44" s="11"/>
      <c r="H44" s="7"/>
    </row>
    <row r="45" spans="2:8" ht="33.75">
      <c r="B45" s="44"/>
      <c r="C45" s="130" t="s">
        <v>67</v>
      </c>
      <c r="D45" s="38">
        <v>0</v>
      </c>
      <c r="E45" s="15">
        <v>0</v>
      </c>
      <c r="F45" s="16">
        <v>1</v>
      </c>
      <c r="G45" s="11">
        <f aca="true" t="shared" si="6" ref="G45:G52">SUM(F45*$D$3)</f>
        <v>6000</v>
      </c>
      <c r="H45" s="11">
        <f aca="true" t="shared" si="7" ref="H45:H52">SUM(G45-E45)</f>
        <v>6000</v>
      </c>
    </row>
    <row r="46" spans="2:8" ht="15.75">
      <c r="B46" s="44"/>
      <c r="C46" s="139" t="s">
        <v>59</v>
      </c>
      <c r="D46" s="38">
        <v>0</v>
      </c>
      <c r="E46" s="15">
        <v>0</v>
      </c>
      <c r="F46" s="18">
        <v>1</v>
      </c>
      <c r="G46" s="11">
        <f t="shared" si="6"/>
        <v>6000</v>
      </c>
      <c r="H46" s="11">
        <f t="shared" si="7"/>
        <v>6000</v>
      </c>
    </row>
    <row r="47" spans="2:8" ht="16.5">
      <c r="B47" s="39" t="s">
        <v>0</v>
      </c>
      <c r="C47" s="40" t="s">
        <v>38</v>
      </c>
      <c r="D47" s="38">
        <v>0</v>
      </c>
      <c r="E47" s="15">
        <v>0</v>
      </c>
      <c r="F47" s="60"/>
      <c r="G47" s="11">
        <f t="shared" si="6"/>
        <v>0</v>
      </c>
      <c r="H47" s="11">
        <f t="shared" si="7"/>
        <v>0</v>
      </c>
    </row>
    <row r="48" spans="2:8" ht="16.5">
      <c r="B48" s="39"/>
      <c r="C48" s="40" t="s">
        <v>60</v>
      </c>
      <c r="D48" s="38">
        <v>0</v>
      </c>
      <c r="E48" s="15">
        <v>0</v>
      </c>
      <c r="F48" s="60"/>
      <c r="G48" s="11">
        <f t="shared" si="6"/>
        <v>0</v>
      </c>
      <c r="H48" s="11">
        <f t="shared" si="7"/>
        <v>0</v>
      </c>
    </row>
    <row r="49" spans="2:8" ht="16.5">
      <c r="B49" s="39"/>
      <c r="C49" s="40" t="s">
        <v>62</v>
      </c>
      <c r="D49" s="38">
        <v>0</v>
      </c>
      <c r="E49" s="15">
        <v>0</v>
      </c>
      <c r="F49" s="60"/>
      <c r="G49" s="11">
        <f t="shared" si="6"/>
        <v>0</v>
      </c>
      <c r="H49" s="11">
        <f t="shared" si="7"/>
        <v>0</v>
      </c>
    </row>
    <row r="50" spans="2:8" ht="16.5">
      <c r="B50" s="39"/>
      <c r="C50" s="40" t="s">
        <v>63</v>
      </c>
      <c r="D50" s="38">
        <v>0</v>
      </c>
      <c r="E50" s="15">
        <v>0</v>
      </c>
      <c r="F50" s="60"/>
      <c r="G50" s="11">
        <f t="shared" si="6"/>
        <v>0</v>
      </c>
      <c r="H50" s="11">
        <f t="shared" si="7"/>
        <v>0</v>
      </c>
    </row>
    <row r="51" spans="2:8" ht="33.75">
      <c r="B51" s="39"/>
      <c r="C51" s="40" t="s">
        <v>61</v>
      </c>
      <c r="D51" s="38">
        <v>0</v>
      </c>
      <c r="E51" s="15">
        <v>0</v>
      </c>
      <c r="F51" s="60"/>
      <c r="G51" s="11">
        <f t="shared" si="6"/>
        <v>0</v>
      </c>
      <c r="H51" s="11">
        <f t="shared" si="7"/>
        <v>0</v>
      </c>
    </row>
    <row r="52" spans="2:8" ht="16.5">
      <c r="B52" s="39"/>
      <c r="C52" s="40" t="s">
        <v>39</v>
      </c>
      <c r="D52" s="38">
        <v>0</v>
      </c>
      <c r="E52" s="15">
        <v>0</v>
      </c>
      <c r="F52" s="60"/>
      <c r="G52" s="11">
        <f t="shared" si="6"/>
        <v>0</v>
      </c>
      <c r="H52" s="11">
        <f t="shared" si="7"/>
        <v>0</v>
      </c>
    </row>
    <row r="53" spans="2:8" ht="16.5">
      <c r="B53" s="39" t="s">
        <v>0</v>
      </c>
      <c r="C53" s="130" t="s">
        <v>26</v>
      </c>
      <c r="D53" s="134">
        <v>0</v>
      </c>
      <c r="E53" s="135">
        <v>588</v>
      </c>
      <c r="F53" s="16">
        <v>4</v>
      </c>
      <c r="G53" s="11">
        <f aca="true" t="shared" si="8" ref="G53:G68">SUM(F53*$D$3)</f>
        <v>24000</v>
      </c>
      <c r="H53" s="7">
        <f aca="true" t="shared" si="9" ref="H53:H61">SUM(G53-E53)</f>
        <v>23412</v>
      </c>
    </row>
    <row r="54" spans="2:8" ht="16.5">
      <c r="B54" s="39"/>
      <c r="C54" s="130" t="s">
        <v>153</v>
      </c>
      <c r="D54" s="134">
        <v>20</v>
      </c>
      <c r="E54" s="135">
        <v>240</v>
      </c>
      <c r="F54" s="16">
        <v>2</v>
      </c>
      <c r="G54" s="11">
        <f>SUM(F54*$D$3)</f>
        <v>12000</v>
      </c>
      <c r="H54" s="7">
        <f t="shared" si="9"/>
        <v>11760</v>
      </c>
    </row>
    <row r="55" spans="2:8" ht="16.5">
      <c r="B55" s="39" t="s">
        <v>0</v>
      </c>
      <c r="C55" s="40" t="s">
        <v>27</v>
      </c>
      <c r="D55" s="41">
        <v>0</v>
      </c>
      <c r="E55" s="17">
        <v>0</v>
      </c>
      <c r="F55" s="60"/>
      <c r="G55" s="11">
        <f t="shared" si="8"/>
        <v>0</v>
      </c>
      <c r="H55" s="7">
        <f t="shared" si="9"/>
        <v>0</v>
      </c>
    </row>
    <row r="56" spans="2:8" ht="16.5">
      <c r="B56" s="39" t="s">
        <v>0</v>
      </c>
      <c r="C56" s="130" t="s">
        <v>73</v>
      </c>
      <c r="D56" s="41">
        <v>0</v>
      </c>
      <c r="E56" s="17">
        <v>0</v>
      </c>
      <c r="F56" s="18">
        <v>4</v>
      </c>
      <c r="G56" s="11">
        <f t="shared" si="8"/>
        <v>24000</v>
      </c>
      <c r="H56" s="7">
        <f t="shared" si="9"/>
        <v>24000</v>
      </c>
    </row>
    <row r="57" spans="2:8" ht="16.5">
      <c r="B57" s="39" t="s">
        <v>0</v>
      </c>
      <c r="C57" s="130" t="s">
        <v>28</v>
      </c>
      <c r="D57" s="134">
        <v>50</v>
      </c>
      <c r="E57" s="135">
        <v>996</v>
      </c>
      <c r="F57" s="18">
        <v>4</v>
      </c>
      <c r="G57" s="11">
        <f t="shared" si="8"/>
        <v>24000</v>
      </c>
      <c r="H57" s="7">
        <f t="shared" si="9"/>
        <v>23004</v>
      </c>
    </row>
    <row r="58" spans="2:8" ht="33.75">
      <c r="B58" s="39" t="s">
        <v>0</v>
      </c>
      <c r="C58" s="40" t="s">
        <v>29</v>
      </c>
      <c r="D58" s="41">
        <v>0</v>
      </c>
      <c r="E58" s="17">
        <v>0</v>
      </c>
      <c r="F58" s="18"/>
      <c r="G58" s="11">
        <f t="shared" si="8"/>
        <v>0</v>
      </c>
      <c r="H58" s="7">
        <f t="shared" si="9"/>
        <v>0</v>
      </c>
    </row>
    <row r="59" spans="2:8" ht="16.5">
      <c r="B59" s="39" t="s">
        <v>0</v>
      </c>
      <c r="C59" s="130" t="s">
        <v>30</v>
      </c>
      <c r="D59" s="134">
        <v>10</v>
      </c>
      <c r="E59" s="135">
        <v>500</v>
      </c>
      <c r="F59" s="18">
        <v>2</v>
      </c>
      <c r="G59" s="11">
        <f t="shared" si="8"/>
        <v>12000</v>
      </c>
      <c r="H59" s="7">
        <f t="shared" si="9"/>
        <v>11500</v>
      </c>
    </row>
    <row r="60" spans="2:8" ht="33.75">
      <c r="B60" s="39" t="s">
        <v>0</v>
      </c>
      <c r="C60" s="130" t="s">
        <v>74</v>
      </c>
      <c r="D60" s="41">
        <v>0</v>
      </c>
      <c r="E60" s="17">
        <v>0</v>
      </c>
      <c r="F60" s="18">
        <v>2</v>
      </c>
      <c r="G60" s="11">
        <f t="shared" si="8"/>
        <v>12000</v>
      </c>
      <c r="H60" s="7">
        <f t="shared" si="9"/>
        <v>12000</v>
      </c>
    </row>
    <row r="61" spans="2:8" ht="16.5">
      <c r="B61" s="39" t="s">
        <v>0</v>
      </c>
      <c r="C61" s="40" t="s">
        <v>75</v>
      </c>
      <c r="D61" s="41">
        <v>0</v>
      </c>
      <c r="E61" s="17">
        <v>0</v>
      </c>
      <c r="F61" s="60"/>
      <c r="G61" s="11">
        <f t="shared" si="8"/>
        <v>0</v>
      </c>
      <c r="H61" s="7">
        <f t="shared" si="9"/>
        <v>0</v>
      </c>
    </row>
    <row r="62" spans="2:8" ht="16.5">
      <c r="B62" s="39" t="s">
        <v>0</v>
      </c>
      <c r="C62" s="130" t="s">
        <v>31</v>
      </c>
      <c r="D62" s="41">
        <v>0</v>
      </c>
      <c r="E62" s="17">
        <v>0</v>
      </c>
      <c r="F62" s="18">
        <v>2</v>
      </c>
      <c r="G62" s="11">
        <f t="shared" si="8"/>
        <v>12000</v>
      </c>
      <c r="H62" s="7">
        <f aca="true" t="shared" si="10" ref="H62:H68">SUM(G62-E62)</f>
        <v>12000</v>
      </c>
    </row>
    <row r="63" spans="2:8" ht="33.75">
      <c r="B63" s="39"/>
      <c r="C63" s="130" t="s">
        <v>149</v>
      </c>
      <c r="D63" s="41">
        <v>0</v>
      </c>
      <c r="E63" s="17">
        <v>0</v>
      </c>
      <c r="F63" s="18">
        <v>2</v>
      </c>
      <c r="G63" s="11">
        <f t="shared" si="8"/>
        <v>12000</v>
      </c>
      <c r="H63" s="7">
        <f t="shared" si="10"/>
        <v>12000</v>
      </c>
    </row>
    <row r="64" spans="2:8" ht="16.5">
      <c r="B64" s="39" t="s">
        <v>0</v>
      </c>
      <c r="C64" s="130" t="s">
        <v>32</v>
      </c>
      <c r="D64" s="41">
        <v>0</v>
      </c>
      <c r="E64" s="17">
        <v>0</v>
      </c>
      <c r="F64" s="18">
        <v>2</v>
      </c>
      <c r="G64" s="11">
        <f t="shared" si="8"/>
        <v>12000</v>
      </c>
      <c r="H64" s="7">
        <f t="shared" si="10"/>
        <v>12000</v>
      </c>
    </row>
    <row r="65" spans="2:8" ht="16.5">
      <c r="B65" s="39" t="s">
        <v>0</v>
      </c>
      <c r="C65" s="40" t="s">
        <v>17</v>
      </c>
      <c r="D65" s="41">
        <v>0</v>
      </c>
      <c r="E65" s="17">
        <v>0</v>
      </c>
      <c r="F65" s="18"/>
      <c r="G65" s="11">
        <f t="shared" si="8"/>
        <v>0</v>
      </c>
      <c r="H65" s="7">
        <f t="shared" si="10"/>
        <v>0</v>
      </c>
    </row>
    <row r="66" spans="2:8" ht="16.5">
      <c r="B66" s="39" t="s">
        <v>0</v>
      </c>
      <c r="C66" s="130" t="s">
        <v>33</v>
      </c>
      <c r="D66" s="41">
        <v>0</v>
      </c>
      <c r="E66" s="17">
        <v>0</v>
      </c>
      <c r="F66" s="18">
        <v>2</v>
      </c>
      <c r="G66" s="11">
        <f t="shared" si="8"/>
        <v>12000</v>
      </c>
      <c r="H66" s="7">
        <f t="shared" si="10"/>
        <v>12000</v>
      </c>
    </row>
    <row r="67" spans="2:8" ht="16.5">
      <c r="B67" s="39" t="s">
        <v>0</v>
      </c>
      <c r="C67" s="130" t="s">
        <v>150</v>
      </c>
      <c r="D67" s="134">
        <v>20</v>
      </c>
      <c r="E67" s="135">
        <v>240</v>
      </c>
      <c r="F67" s="136">
        <v>4</v>
      </c>
      <c r="G67" s="11">
        <f t="shared" si="8"/>
        <v>24000</v>
      </c>
      <c r="H67" s="7">
        <f t="shared" si="10"/>
        <v>23760</v>
      </c>
    </row>
    <row r="68" spans="2:8" ht="16.5">
      <c r="B68" s="39" t="s">
        <v>0</v>
      </c>
      <c r="C68" s="130" t="s">
        <v>151</v>
      </c>
      <c r="D68" s="134">
        <v>25</v>
      </c>
      <c r="E68" s="135">
        <v>300</v>
      </c>
      <c r="F68" s="136">
        <v>4</v>
      </c>
      <c r="G68" s="11">
        <f t="shared" si="8"/>
        <v>24000</v>
      </c>
      <c r="H68" s="7">
        <f t="shared" si="10"/>
        <v>23700</v>
      </c>
    </row>
    <row r="69" spans="2:8" ht="16.5">
      <c r="B69" s="39"/>
      <c r="C69" s="130" t="s">
        <v>167</v>
      </c>
      <c r="D69" s="134">
        <v>9.99</v>
      </c>
      <c r="E69" s="135">
        <v>120</v>
      </c>
      <c r="F69" s="136">
        <v>1</v>
      </c>
      <c r="G69" s="11">
        <f>SUM(F69*$D$3)</f>
        <v>6000</v>
      </c>
      <c r="H69" s="7">
        <f aca="true" t="shared" si="11" ref="H69:H76">SUM(G69-E69)</f>
        <v>5880</v>
      </c>
    </row>
    <row r="70" spans="2:8" ht="16.5">
      <c r="B70" s="39" t="s">
        <v>0</v>
      </c>
      <c r="C70" s="40" t="s">
        <v>13</v>
      </c>
      <c r="D70" s="41">
        <v>0</v>
      </c>
      <c r="E70" s="17">
        <v>0</v>
      </c>
      <c r="F70" s="18"/>
      <c r="G70" s="11">
        <f aca="true" t="shared" si="12" ref="G70:G100">SUM(F70*$D$3)</f>
        <v>0</v>
      </c>
      <c r="H70" s="7">
        <f t="shared" si="11"/>
        <v>0</v>
      </c>
    </row>
    <row r="71" spans="2:8" ht="16.5">
      <c r="B71" s="39" t="s">
        <v>0</v>
      </c>
      <c r="C71" s="40" t="s">
        <v>76</v>
      </c>
      <c r="D71" s="41">
        <v>0</v>
      </c>
      <c r="E71" s="17">
        <v>0</v>
      </c>
      <c r="F71" s="18"/>
      <c r="G71" s="11">
        <f t="shared" si="12"/>
        <v>0</v>
      </c>
      <c r="H71" s="7">
        <f t="shared" si="11"/>
        <v>0</v>
      </c>
    </row>
    <row r="72" spans="2:8" ht="16.5">
      <c r="B72" s="39"/>
      <c r="C72" s="130" t="s">
        <v>162</v>
      </c>
      <c r="D72" s="41">
        <v>0</v>
      </c>
      <c r="E72" s="17">
        <v>0</v>
      </c>
      <c r="F72" s="18"/>
      <c r="G72" s="11">
        <f>SUM(F72*$D$3)</f>
        <v>0</v>
      </c>
      <c r="H72" s="7">
        <f t="shared" si="11"/>
        <v>0</v>
      </c>
    </row>
    <row r="73" spans="2:8" ht="16.5">
      <c r="B73" s="39" t="s">
        <v>0</v>
      </c>
      <c r="C73" s="130" t="s">
        <v>77</v>
      </c>
      <c r="D73" s="134">
        <v>100</v>
      </c>
      <c r="E73" s="135">
        <v>1200</v>
      </c>
      <c r="F73" s="18">
        <v>2</v>
      </c>
      <c r="G73" s="11">
        <f t="shared" si="12"/>
        <v>12000</v>
      </c>
      <c r="H73" s="7">
        <f t="shared" si="11"/>
        <v>10800</v>
      </c>
    </row>
    <row r="74" spans="2:8" ht="16.5">
      <c r="B74" s="39"/>
      <c r="C74" s="130" t="s">
        <v>78</v>
      </c>
      <c r="D74" s="41">
        <v>0</v>
      </c>
      <c r="E74" s="17">
        <v>0</v>
      </c>
      <c r="F74" s="18">
        <v>2</v>
      </c>
      <c r="G74" s="11">
        <f t="shared" si="12"/>
        <v>12000</v>
      </c>
      <c r="H74" s="7">
        <f t="shared" si="11"/>
        <v>12000</v>
      </c>
    </row>
    <row r="75" spans="2:8" ht="16.5">
      <c r="B75" s="39"/>
      <c r="C75" s="130" t="s">
        <v>79</v>
      </c>
      <c r="D75" s="41">
        <v>0</v>
      </c>
      <c r="E75" s="17">
        <v>0</v>
      </c>
      <c r="F75" s="18">
        <v>1</v>
      </c>
      <c r="G75" s="11">
        <f t="shared" si="12"/>
        <v>6000</v>
      </c>
      <c r="H75" s="7">
        <f t="shared" si="11"/>
        <v>6000</v>
      </c>
    </row>
    <row r="76" spans="2:8" ht="16.5">
      <c r="B76" s="39"/>
      <c r="C76" s="40" t="s">
        <v>16</v>
      </c>
      <c r="D76" s="134">
        <v>150</v>
      </c>
      <c r="E76" s="135">
        <v>1800</v>
      </c>
      <c r="F76" s="18">
        <v>1</v>
      </c>
      <c r="G76" s="11">
        <f>SUM(F76*$D$3)</f>
        <v>6000</v>
      </c>
      <c r="H76" s="7">
        <f t="shared" si="11"/>
        <v>4200</v>
      </c>
    </row>
    <row r="77" spans="2:8" ht="16.5">
      <c r="B77" s="39"/>
      <c r="C77" s="130" t="s">
        <v>154</v>
      </c>
      <c r="D77" s="134">
        <v>150</v>
      </c>
      <c r="E77" s="135">
        <v>1800</v>
      </c>
      <c r="F77" s="18">
        <v>2</v>
      </c>
      <c r="G77" s="11"/>
      <c r="H77" s="7"/>
    </row>
    <row r="78" spans="2:8" ht="16.5">
      <c r="B78" s="39" t="s">
        <v>0</v>
      </c>
      <c r="C78" s="40" t="s">
        <v>80</v>
      </c>
      <c r="D78" s="41">
        <v>0</v>
      </c>
      <c r="E78" s="17">
        <v>0</v>
      </c>
      <c r="F78" s="18"/>
      <c r="G78" s="11">
        <f t="shared" si="12"/>
        <v>0</v>
      </c>
      <c r="H78" s="7">
        <f>SUM(G78-E78)</f>
        <v>0</v>
      </c>
    </row>
    <row r="79" spans="2:8" ht="16.5">
      <c r="B79" s="39" t="s">
        <v>0</v>
      </c>
      <c r="C79" s="130" t="s">
        <v>20</v>
      </c>
      <c r="D79" s="134">
        <v>0</v>
      </c>
      <c r="E79" s="135">
        <v>995</v>
      </c>
      <c r="F79" s="18">
        <v>1</v>
      </c>
      <c r="G79" s="11">
        <f t="shared" si="12"/>
        <v>6000</v>
      </c>
      <c r="H79" s="7">
        <f>SUM(G79-E79)</f>
        <v>5005</v>
      </c>
    </row>
    <row r="80" spans="2:8" ht="16.5">
      <c r="B80" s="39" t="s">
        <v>0</v>
      </c>
      <c r="C80" s="40" t="s">
        <v>18</v>
      </c>
      <c r="D80" s="41">
        <v>0</v>
      </c>
      <c r="E80" s="17">
        <v>0</v>
      </c>
      <c r="F80" s="18"/>
      <c r="G80" s="11">
        <f t="shared" si="12"/>
        <v>0</v>
      </c>
      <c r="H80" s="7">
        <f>SUM(G80-E80)</f>
        <v>0</v>
      </c>
    </row>
    <row r="81" spans="2:8" ht="16.5">
      <c r="B81" s="39" t="s">
        <v>0</v>
      </c>
      <c r="C81" s="130" t="s">
        <v>12</v>
      </c>
      <c r="D81" s="134">
        <v>50</v>
      </c>
      <c r="E81" s="135">
        <v>600</v>
      </c>
      <c r="F81" s="18">
        <v>1</v>
      </c>
      <c r="G81" s="11">
        <f t="shared" si="12"/>
        <v>6000</v>
      </c>
      <c r="H81" s="7">
        <f aca="true" t="shared" si="13" ref="H81:H100">SUM(G81-E81)</f>
        <v>5400</v>
      </c>
    </row>
    <row r="82" spans="2:8" ht="16.5">
      <c r="B82" s="39" t="s">
        <v>0</v>
      </c>
      <c r="C82" s="130" t="s">
        <v>81</v>
      </c>
      <c r="D82" s="134">
        <v>0</v>
      </c>
      <c r="E82" s="135">
        <v>1200</v>
      </c>
      <c r="F82" s="18">
        <v>1</v>
      </c>
      <c r="G82" s="11">
        <f t="shared" si="12"/>
        <v>6000</v>
      </c>
      <c r="H82" s="7">
        <f t="shared" si="13"/>
        <v>4800</v>
      </c>
    </row>
    <row r="83" spans="2:8" ht="16.5">
      <c r="B83" s="39" t="s">
        <v>0</v>
      </c>
      <c r="C83" s="130" t="s">
        <v>19</v>
      </c>
      <c r="D83" s="137">
        <v>250</v>
      </c>
      <c r="E83" s="138">
        <v>3000</v>
      </c>
      <c r="F83" s="31">
        <v>1</v>
      </c>
      <c r="G83" s="11">
        <f t="shared" si="12"/>
        <v>6000</v>
      </c>
      <c r="H83" s="7">
        <f t="shared" si="13"/>
        <v>3000</v>
      </c>
    </row>
    <row r="84" spans="2:8" ht="15.75">
      <c r="B84" s="39"/>
      <c r="C84" s="139" t="s">
        <v>155</v>
      </c>
      <c r="D84" s="41">
        <v>0</v>
      </c>
      <c r="E84" s="17">
        <v>0</v>
      </c>
      <c r="F84" s="18">
        <v>1</v>
      </c>
      <c r="G84" s="11">
        <f>SUM(F84*$D$3)</f>
        <v>6000</v>
      </c>
      <c r="H84" s="7">
        <f>SUM(G84-E84)</f>
        <v>6000</v>
      </c>
    </row>
    <row r="85" spans="2:8" ht="15.75">
      <c r="B85" s="39"/>
      <c r="C85" s="139" t="s">
        <v>164</v>
      </c>
      <c r="D85" s="41">
        <v>0</v>
      </c>
      <c r="E85" s="17">
        <v>0</v>
      </c>
      <c r="F85" s="18">
        <v>2</v>
      </c>
      <c r="G85" s="11">
        <f t="shared" si="12"/>
        <v>12000</v>
      </c>
      <c r="H85" s="7">
        <f t="shared" si="13"/>
        <v>12000</v>
      </c>
    </row>
    <row r="86" spans="2:8" ht="15.75">
      <c r="B86" s="39"/>
      <c r="C86" s="139" t="s">
        <v>163</v>
      </c>
      <c r="D86" s="41">
        <v>0</v>
      </c>
      <c r="E86" s="17">
        <v>0</v>
      </c>
      <c r="F86" s="18">
        <v>1</v>
      </c>
      <c r="G86" s="11">
        <f>SUM(F86*$D$3)</f>
        <v>6000</v>
      </c>
      <c r="H86" s="7">
        <f>SUM(G86-E86)</f>
        <v>6000</v>
      </c>
    </row>
    <row r="87" spans="2:8" ht="16.5">
      <c r="B87" s="39"/>
      <c r="C87" s="133" t="s">
        <v>15</v>
      </c>
      <c r="D87" s="41">
        <v>0</v>
      </c>
      <c r="E87" s="20">
        <v>0</v>
      </c>
      <c r="F87" s="18"/>
      <c r="G87" s="11">
        <f>SUM(F87*$D$3)</f>
        <v>0</v>
      </c>
      <c r="H87" s="7">
        <f>SUM(G87-E87)</f>
        <v>0</v>
      </c>
    </row>
    <row r="88" spans="2:8" ht="16.5">
      <c r="B88" s="39"/>
      <c r="C88" s="133" t="s">
        <v>83</v>
      </c>
      <c r="D88" s="41">
        <v>0</v>
      </c>
      <c r="E88" s="17">
        <v>0</v>
      </c>
      <c r="F88" s="18"/>
      <c r="G88" s="11">
        <f>SUM(F88*$D$3)</f>
        <v>0</v>
      </c>
      <c r="H88" s="7">
        <f>SUM(G88-E88)</f>
        <v>0</v>
      </c>
    </row>
    <row r="89" spans="2:8" ht="16.5">
      <c r="B89" s="39"/>
      <c r="C89" s="133" t="s">
        <v>152</v>
      </c>
      <c r="D89" s="41">
        <v>0</v>
      </c>
      <c r="E89" s="17">
        <v>0</v>
      </c>
      <c r="F89" s="18"/>
      <c r="G89" s="11">
        <f>SUM(F89*$D$3)</f>
        <v>0</v>
      </c>
      <c r="H89" s="7">
        <f>SUM(G89-E89)</f>
        <v>0</v>
      </c>
    </row>
    <row r="90" spans="2:8" ht="16.5">
      <c r="B90" s="39" t="s">
        <v>0</v>
      </c>
      <c r="C90" s="40" t="s">
        <v>25</v>
      </c>
      <c r="D90" s="42">
        <v>0</v>
      </c>
      <c r="E90" s="20">
        <v>0</v>
      </c>
      <c r="F90" s="18"/>
      <c r="G90" s="11">
        <f t="shared" si="12"/>
        <v>0</v>
      </c>
      <c r="H90" s="7">
        <f t="shared" si="13"/>
        <v>0</v>
      </c>
    </row>
    <row r="91" spans="2:8" ht="16.5">
      <c r="B91" s="39" t="s">
        <v>0</v>
      </c>
      <c r="C91" s="40" t="s">
        <v>9</v>
      </c>
      <c r="D91" s="41">
        <v>0</v>
      </c>
      <c r="E91" s="17">
        <v>0</v>
      </c>
      <c r="F91" s="18"/>
      <c r="G91" s="11">
        <f>SUM(F91*$D$3)</f>
        <v>0</v>
      </c>
      <c r="H91" s="7">
        <f>SUM(G91-E91)</f>
        <v>0</v>
      </c>
    </row>
    <row r="92" spans="2:8" ht="16.5">
      <c r="B92" s="39" t="s">
        <v>0</v>
      </c>
      <c r="C92" s="40" t="s">
        <v>10</v>
      </c>
      <c r="D92" s="41">
        <v>0</v>
      </c>
      <c r="E92" s="17">
        <v>0</v>
      </c>
      <c r="F92" s="18"/>
      <c r="G92" s="11">
        <f>SUM(F92*$D$3)</f>
        <v>0</v>
      </c>
      <c r="H92" s="7">
        <f>SUM(G92-E92)</f>
        <v>0</v>
      </c>
    </row>
    <row r="93" spans="2:8" ht="15.75">
      <c r="B93" s="39" t="s">
        <v>0</v>
      </c>
      <c r="C93" s="141" t="s">
        <v>82</v>
      </c>
      <c r="D93" s="42">
        <v>0</v>
      </c>
      <c r="E93" s="20">
        <v>0</v>
      </c>
      <c r="F93" s="18"/>
      <c r="G93" s="11">
        <f t="shared" si="12"/>
        <v>0</v>
      </c>
      <c r="H93" s="7">
        <f t="shared" si="13"/>
        <v>0</v>
      </c>
    </row>
    <row r="94" spans="2:8" ht="16.5">
      <c r="B94" s="39" t="s">
        <v>0</v>
      </c>
      <c r="C94" s="40" t="s">
        <v>0</v>
      </c>
      <c r="D94" s="42">
        <v>0</v>
      </c>
      <c r="E94" s="20">
        <v>0</v>
      </c>
      <c r="F94" s="18"/>
      <c r="G94" s="11">
        <f t="shared" si="12"/>
        <v>0</v>
      </c>
      <c r="H94" s="7">
        <f t="shared" si="13"/>
        <v>0</v>
      </c>
    </row>
    <row r="95" spans="2:8" ht="16.5">
      <c r="B95" s="39" t="s">
        <v>0</v>
      </c>
      <c r="C95" s="40" t="s">
        <v>0</v>
      </c>
      <c r="D95" s="42">
        <v>0</v>
      </c>
      <c r="E95" s="20">
        <v>0</v>
      </c>
      <c r="F95" s="18"/>
      <c r="G95" s="11">
        <f t="shared" si="12"/>
        <v>0</v>
      </c>
      <c r="H95" s="7">
        <f t="shared" si="13"/>
        <v>0</v>
      </c>
    </row>
    <row r="96" spans="2:8" ht="16.5">
      <c r="B96" s="39" t="s">
        <v>0</v>
      </c>
      <c r="C96" s="40" t="s">
        <v>0</v>
      </c>
      <c r="D96" s="42">
        <v>0</v>
      </c>
      <c r="E96" s="20">
        <v>0</v>
      </c>
      <c r="F96" s="18"/>
      <c r="G96" s="11">
        <f t="shared" si="12"/>
        <v>0</v>
      </c>
      <c r="H96" s="7">
        <f t="shared" si="13"/>
        <v>0</v>
      </c>
    </row>
    <row r="97" spans="2:8" ht="16.5">
      <c r="B97" s="39" t="s">
        <v>0</v>
      </c>
      <c r="C97" s="40" t="s">
        <v>0</v>
      </c>
      <c r="D97" s="42">
        <v>0</v>
      </c>
      <c r="E97" s="20">
        <v>0</v>
      </c>
      <c r="F97" s="18"/>
      <c r="G97" s="11">
        <f t="shared" si="12"/>
        <v>0</v>
      </c>
      <c r="H97" s="7">
        <f t="shared" si="13"/>
        <v>0</v>
      </c>
    </row>
    <row r="98" spans="2:8" ht="16.5">
      <c r="B98" s="39" t="s">
        <v>0</v>
      </c>
      <c r="C98" s="40" t="s">
        <v>0</v>
      </c>
      <c r="D98" s="42">
        <v>0</v>
      </c>
      <c r="E98" s="20">
        <v>0</v>
      </c>
      <c r="F98" s="18"/>
      <c r="G98" s="11">
        <f t="shared" si="12"/>
        <v>0</v>
      </c>
      <c r="H98" s="7">
        <f t="shared" si="13"/>
        <v>0</v>
      </c>
    </row>
    <row r="99" spans="2:8" ht="16.5">
      <c r="B99" s="39" t="s">
        <v>0</v>
      </c>
      <c r="C99" s="40" t="s">
        <v>0</v>
      </c>
      <c r="D99" s="42">
        <v>0</v>
      </c>
      <c r="E99" s="20">
        <v>0</v>
      </c>
      <c r="F99" s="18"/>
      <c r="G99" s="11">
        <f t="shared" si="12"/>
        <v>0</v>
      </c>
      <c r="H99" s="7">
        <f t="shared" si="13"/>
        <v>0</v>
      </c>
    </row>
    <row r="100" spans="2:8" ht="18" thickBot="1">
      <c r="B100" s="39" t="s">
        <v>0</v>
      </c>
      <c r="C100" s="40" t="s">
        <v>0</v>
      </c>
      <c r="D100" s="43">
        <v>0</v>
      </c>
      <c r="E100" s="19">
        <v>0</v>
      </c>
      <c r="F100" s="21"/>
      <c r="G100" s="8">
        <f t="shared" si="12"/>
        <v>0</v>
      </c>
      <c r="H100" s="8">
        <f t="shared" si="13"/>
        <v>0</v>
      </c>
    </row>
    <row r="101" spans="2:8" ht="36" customHeight="1" thickBot="1" thickTop="1">
      <c r="B101" s="37"/>
      <c r="C101" s="10"/>
      <c r="D101" s="59">
        <f>SUM(E101/12)</f>
        <v>1254.1666666666667</v>
      </c>
      <c r="E101" s="32">
        <f>SUM(E7:E100)</f>
        <v>15050</v>
      </c>
      <c r="F101" s="14">
        <f>SUM(F7:F100)</f>
        <v>74</v>
      </c>
      <c r="G101" s="13">
        <f>SUM(G7:G100)</f>
        <v>432000</v>
      </c>
      <c r="H101" s="13">
        <f>SUM(H7:H100)</f>
        <v>418750</v>
      </c>
    </row>
    <row r="102" spans="5:6" ht="36" customHeight="1" thickBot="1">
      <c r="E102" s="25" t="s">
        <v>21</v>
      </c>
      <c r="F102" s="9" t="s">
        <v>0</v>
      </c>
    </row>
    <row r="103" ht="36" customHeight="1">
      <c r="F103" s="1" t="s">
        <v>0</v>
      </c>
    </row>
    <row r="104" ht="36" customHeight="1">
      <c r="F104" s="1" t="s">
        <v>0</v>
      </c>
    </row>
  </sheetData>
  <sheetProtection insertRows="0"/>
  <printOptions/>
  <pageMargins left="0.25" right="0.25" top="0.5" bottom="0.25" header="0.5" footer="0.5"/>
  <pageSetup fitToHeight="1" fitToWidth="1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50390625" defaultRowHeight="15" customHeight="1"/>
  <cols>
    <col min="1" max="1" width="10.625" style="96" customWidth="1"/>
    <col min="2" max="2" width="45.875" style="96" customWidth="1"/>
    <col min="3" max="3" width="16.375" style="96" customWidth="1"/>
    <col min="4" max="4" width="15.00390625" style="96" customWidth="1"/>
    <col min="5" max="5" width="10.625" style="96" customWidth="1"/>
    <col min="6" max="6" width="17.625" style="96" customWidth="1"/>
    <col min="7" max="7" width="17.00390625" style="96" customWidth="1"/>
    <col min="8" max="26" width="10.00390625" style="96" customWidth="1"/>
    <col min="27" max="16384" width="14.50390625" style="96" customWidth="1"/>
  </cols>
  <sheetData>
    <row r="1" spans="1:26" ht="36" customHeight="1">
      <c r="A1" s="90"/>
      <c r="B1" s="91" t="s">
        <v>5</v>
      </c>
      <c r="C1" s="92">
        <v>230000</v>
      </c>
      <c r="D1" s="93"/>
      <c r="E1" s="93"/>
      <c r="F1" s="94" t="s">
        <v>8</v>
      </c>
      <c r="G1" s="95">
        <v>150000</v>
      </c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36" customHeight="1" thickBot="1">
      <c r="A2" s="90"/>
      <c r="B2" s="97" t="s">
        <v>1</v>
      </c>
      <c r="C2" s="98">
        <v>0.03</v>
      </c>
      <c r="D2" s="99" t="s">
        <v>2</v>
      </c>
      <c r="E2" s="99" t="s">
        <v>6</v>
      </c>
      <c r="F2" s="100" t="s">
        <v>14</v>
      </c>
      <c r="G2" s="101">
        <f>SUM(G1+(G1*44%))</f>
        <v>216000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36" customHeight="1" thickTop="1">
      <c r="A3" s="90"/>
      <c r="B3" s="91" t="s">
        <v>7</v>
      </c>
      <c r="C3" s="102">
        <f>SUM(C1*C2)</f>
        <v>6900</v>
      </c>
      <c r="D3" s="103">
        <f>SUM(G2/C3)</f>
        <v>31.304347826086957</v>
      </c>
      <c r="E3" s="104">
        <f>SUM(D3/12)</f>
        <v>2.608695652173913</v>
      </c>
      <c r="F3" s="91" t="s">
        <v>0</v>
      </c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36" customHeight="1">
      <c r="A4" s="90"/>
      <c r="B4" s="105" t="s">
        <v>143</v>
      </c>
      <c r="C4" s="106">
        <v>10610</v>
      </c>
      <c r="D4" s="107">
        <f>SUM(G2/C4)</f>
        <v>20.358152686145147</v>
      </c>
      <c r="E4" s="108">
        <f>SUM(D4/12)</f>
        <v>1.696512723845429</v>
      </c>
      <c r="F4" s="91"/>
      <c r="G4" s="109" t="s">
        <v>0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36" customHeight="1" thickBot="1">
      <c r="A5" s="90"/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45.75" customHeight="1" thickBot="1">
      <c r="A6" s="90"/>
      <c r="B6" s="110" t="s">
        <v>3</v>
      </c>
      <c r="C6" s="111" t="s">
        <v>144</v>
      </c>
      <c r="D6" s="112" t="s">
        <v>145</v>
      </c>
      <c r="E6" s="113" t="s">
        <v>11</v>
      </c>
      <c r="F6" s="111" t="s">
        <v>146</v>
      </c>
      <c r="G6" s="114" t="s">
        <v>4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36" customHeight="1">
      <c r="A7" s="115">
        <f>SUM(C3)</f>
        <v>6900</v>
      </c>
      <c r="B7" s="116" t="s">
        <v>0</v>
      </c>
      <c r="C7" s="117">
        <v>0</v>
      </c>
      <c r="D7" s="117">
        <v>0</v>
      </c>
      <c r="E7" s="118">
        <v>0</v>
      </c>
      <c r="F7" s="102">
        <f aca="true" t="shared" si="0" ref="F7:F29">SUM(E7*A7)</f>
        <v>0</v>
      </c>
      <c r="G7" s="102">
        <f aca="true" t="shared" si="1" ref="G7:G29">SUM(F7-D7)</f>
        <v>0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ht="36" customHeight="1">
      <c r="A8" s="115">
        <f>SUM(C3)</f>
        <v>6900</v>
      </c>
      <c r="B8" s="119" t="s">
        <v>0</v>
      </c>
      <c r="C8" s="117">
        <v>0</v>
      </c>
      <c r="D8" s="117">
        <v>0</v>
      </c>
      <c r="E8" s="118">
        <v>0</v>
      </c>
      <c r="F8" s="102">
        <f t="shared" si="0"/>
        <v>0</v>
      </c>
      <c r="G8" s="102">
        <f t="shared" si="1"/>
        <v>0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spans="1:26" ht="36" customHeight="1">
      <c r="A9" s="115">
        <f>SUM(C3)</f>
        <v>6900</v>
      </c>
      <c r="B9" s="119" t="s">
        <v>0</v>
      </c>
      <c r="C9" s="117">
        <v>0</v>
      </c>
      <c r="D9" s="117">
        <v>0</v>
      </c>
      <c r="E9" s="118">
        <v>0</v>
      </c>
      <c r="F9" s="102">
        <f t="shared" si="0"/>
        <v>0</v>
      </c>
      <c r="G9" s="102">
        <f t="shared" si="1"/>
        <v>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 ht="36" customHeight="1">
      <c r="A10" s="115">
        <f>SUM(C3)</f>
        <v>6900</v>
      </c>
      <c r="B10" s="119" t="s">
        <v>0</v>
      </c>
      <c r="C10" s="117">
        <v>0</v>
      </c>
      <c r="D10" s="117">
        <v>0</v>
      </c>
      <c r="E10" s="118">
        <v>0</v>
      </c>
      <c r="F10" s="102">
        <f t="shared" si="0"/>
        <v>0</v>
      </c>
      <c r="G10" s="102">
        <f t="shared" si="1"/>
        <v>0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36" customHeight="1">
      <c r="A11" s="115">
        <f>SUM(C3)</f>
        <v>6900</v>
      </c>
      <c r="B11" s="119" t="s">
        <v>0</v>
      </c>
      <c r="C11" s="117">
        <v>0</v>
      </c>
      <c r="D11" s="117">
        <v>0</v>
      </c>
      <c r="E11" s="118">
        <v>0</v>
      </c>
      <c r="F11" s="102">
        <f t="shared" si="0"/>
        <v>0</v>
      </c>
      <c r="G11" s="102">
        <f t="shared" si="1"/>
        <v>0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36" customHeight="1">
      <c r="A12" s="115">
        <f>SUM(C3)</f>
        <v>6900</v>
      </c>
      <c r="B12" s="119" t="s">
        <v>0</v>
      </c>
      <c r="C12" s="117">
        <v>0</v>
      </c>
      <c r="D12" s="117">
        <v>0</v>
      </c>
      <c r="E12" s="118">
        <v>0</v>
      </c>
      <c r="F12" s="102">
        <f t="shared" si="0"/>
        <v>0</v>
      </c>
      <c r="G12" s="102">
        <f t="shared" si="1"/>
        <v>0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36" customHeight="1">
      <c r="A13" s="115">
        <f>SUM(C3)</f>
        <v>6900</v>
      </c>
      <c r="B13" s="119" t="s">
        <v>0</v>
      </c>
      <c r="C13" s="117">
        <v>0</v>
      </c>
      <c r="D13" s="117">
        <v>0</v>
      </c>
      <c r="E13" s="118">
        <v>0</v>
      </c>
      <c r="F13" s="102">
        <f t="shared" si="0"/>
        <v>0</v>
      </c>
      <c r="G13" s="102">
        <f t="shared" si="1"/>
        <v>0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6" customHeight="1">
      <c r="A14" s="115">
        <f>SUM(C3)</f>
        <v>6900</v>
      </c>
      <c r="B14" s="119" t="s">
        <v>0</v>
      </c>
      <c r="C14" s="117">
        <v>0</v>
      </c>
      <c r="D14" s="117">
        <v>0</v>
      </c>
      <c r="E14" s="118">
        <v>0</v>
      </c>
      <c r="F14" s="102">
        <f t="shared" si="0"/>
        <v>0</v>
      </c>
      <c r="G14" s="102">
        <f t="shared" si="1"/>
        <v>0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6" customHeight="1">
      <c r="A15" s="115">
        <f>SUM(C3)</f>
        <v>6900</v>
      </c>
      <c r="B15" s="119" t="s">
        <v>0</v>
      </c>
      <c r="C15" s="117">
        <v>0</v>
      </c>
      <c r="D15" s="117">
        <v>0</v>
      </c>
      <c r="E15" s="118">
        <v>0</v>
      </c>
      <c r="F15" s="102">
        <f t="shared" si="0"/>
        <v>0</v>
      </c>
      <c r="G15" s="102">
        <f t="shared" si="1"/>
        <v>0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36" customHeight="1">
      <c r="A16" s="115">
        <f>SUM(C3)</f>
        <v>6900</v>
      </c>
      <c r="B16" s="119" t="s">
        <v>0</v>
      </c>
      <c r="C16" s="117">
        <v>0</v>
      </c>
      <c r="D16" s="117">
        <v>0</v>
      </c>
      <c r="E16" s="118">
        <v>0</v>
      </c>
      <c r="F16" s="102">
        <f t="shared" si="0"/>
        <v>0</v>
      </c>
      <c r="G16" s="102">
        <f t="shared" si="1"/>
        <v>0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36" customHeight="1">
      <c r="A17" s="115">
        <f>SUM(C3)</f>
        <v>6900</v>
      </c>
      <c r="B17" s="119" t="s">
        <v>0</v>
      </c>
      <c r="C17" s="117">
        <v>0</v>
      </c>
      <c r="D17" s="117">
        <v>0</v>
      </c>
      <c r="E17" s="118">
        <v>0</v>
      </c>
      <c r="F17" s="102">
        <f t="shared" si="0"/>
        <v>0</v>
      </c>
      <c r="G17" s="102">
        <f t="shared" si="1"/>
        <v>0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36" customHeight="1">
      <c r="A18" s="115">
        <f>SUM(C3)</f>
        <v>6900</v>
      </c>
      <c r="B18" s="119" t="s">
        <v>0</v>
      </c>
      <c r="C18" s="117">
        <v>0</v>
      </c>
      <c r="D18" s="117">
        <v>0</v>
      </c>
      <c r="E18" s="118">
        <v>0</v>
      </c>
      <c r="F18" s="102">
        <f t="shared" si="0"/>
        <v>0</v>
      </c>
      <c r="G18" s="102">
        <f t="shared" si="1"/>
        <v>0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36" customHeight="1">
      <c r="A19" s="115">
        <f>SUM(C3)</f>
        <v>6900</v>
      </c>
      <c r="B19" s="119" t="s">
        <v>0</v>
      </c>
      <c r="C19" s="117">
        <v>0</v>
      </c>
      <c r="D19" s="117">
        <v>0</v>
      </c>
      <c r="E19" s="118">
        <v>0</v>
      </c>
      <c r="F19" s="102">
        <f t="shared" si="0"/>
        <v>0</v>
      </c>
      <c r="G19" s="102">
        <f t="shared" si="1"/>
        <v>0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36" customHeight="1">
      <c r="A20" s="115">
        <f>SUM(C3)</f>
        <v>6900</v>
      </c>
      <c r="B20" s="119" t="s">
        <v>0</v>
      </c>
      <c r="C20" s="117">
        <v>0</v>
      </c>
      <c r="D20" s="117">
        <v>0</v>
      </c>
      <c r="E20" s="118">
        <v>0</v>
      </c>
      <c r="F20" s="102">
        <f t="shared" si="0"/>
        <v>0</v>
      </c>
      <c r="G20" s="102">
        <f t="shared" si="1"/>
        <v>0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36" customHeight="1">
      <c r="A21" s="115">
        <f>SUM(C3)</f>
        <v>6900</v>
      </c>
      <c r="B21" s="119" t="s">
        <v>0</v>
      </c>
      <c r="C21" s="117">
        <v>0</v>
      </c>
      <c r="D21" s="117">
        <v>0</v>
      </c>
      <c r="E21" s="118">
        <v>0</v>
      </c>
      <c r="F21" s="102">
        <f t="shared" si="0"/>
        <v>0</v>
      </c>
      <c r="G21" s="102">
        <f t="shared" si="1"/>
        <v>0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36" customHeight="1">
      <c r="A22" s="115">
        <f>SUM(C3)</f>
        <v>6900</v>
      </c>
      <c r="B22" s="119" t="s">
        <v>0</v>
      </c>
      <c r="C22" s="117">
        <v>0</v>
      </c>
      <c r="D22" s="117">
        <v>0</v>
      </c>
      <c r="E22" s="118">
        <v>0</v>
      </c>
      <c r="F22" s="102">
        <f t="shared" si="0"/>
        <v>0</v>
      </c>
      <c r="G22" s="102">
        <f t="shared" si="1"/>
        <v>0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36" customHeight="1">
      <c r="A23" s="115">
        <f>SUM(C3)</f>
        <v>6900</v>
      </c>
      <c r="B23" s="119" t="s">
        <v>0</v>
      </c>
      <c r="C23" s="117">
        <v>0</v>
      </c>
      <c r="D23" s="117">
        <v>0</v>
      </c>
      <c r="E23" s="118">
        <v>0</v>
      </c>
      <c r="F23" s="102">
        <f t="shared" si="0"/>
        <v>0</v>
      </c>
      <c r="G23" s="102">
        <f t="shared" si="1"/>
        <v>0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36" customHeight="1">
      <c r="A24" s="115">
        <f>SUM(C3)</f>
        <v>6900</v>
      </c>
      <c r="B24" s="119" t="s">
        <v>0</v>
      </c>
      <c r="C24" s="117">
        <v>0</v>
      </c>
      <c r="D24" s="117">
        <v>0</v>
      </c>
      <c r="E24" s="118">
        <v>0</v>
      </c>
      <c r="F24" s="102">
        <f t="shared" si="0"/>
        <v>0</v>
      </c>
      <c r="G24" s="102">
        <f t="shared" si="1"/>
        <v>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36" customHeight="1">
      <c r="A25" s="115">
        <f>SUM(C3)</f>
        <v>6900</v>
      </c>
      <c r="B25" s="119" t="s">
        <v>0</v>
      </c>
      <c r="C25" s="117">
        <v>0</v>
      </c>
      <c r="D25" s="117">
        <v>0</v>
      </c>
      <c r="E25" s="118">
        <v>0</v>
      </c>
      <c r="F25" s="102">
        <f t="shared" si="0"/>
        <v>0</v>
      </c>
      <c r="G25" s="102">
        <f t="shared" si="1"/>
        <v>0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6" customHeight="1">
      <c r="A26" s="115">
        <f>SUM(C3)</f>
        <v>6900</v>
      </c>
      <c r="B26" s="119" t="s">
        <v>0</v>
      </c>
      <c r="C26" s="117">
        <v>0</v>
      </c>
      <c r="D26" s="117">
        <v>0</v>
      </c>
      <c r="E26" s="118">
        <v>0</v>
      </c>
      <c r="F26" s="102">
        <f t="shared" si="0"/>
        <v>0</v>
      </c>
      <c r="G26" s="102">
        <f t="shared" si="1"/>
        <v>0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36" customHeight="1">
      <c r="A27" s="115">
        <f>SUM(C3)</f>
        <v>6900</v>
      </c>
      <c r="B27" s="119" t="s">
        <v>0</v>
      </c>
      <c r="C27" s="117">
        <v>0</v>
      </c>
      <c r="D27" s="117">
        <v>0</v>
      </c>
      <c r="E27" s="118">
        <v>0</v>
      </c>
      <c r="F27" s="102">
        <f t="shared" si="0"/>
        <v>0</v>
      </c>
      <c r="G27" s="102">
        <f t="shared" si="1"/>
        <v>0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36" customHeight="1">
      <c r="A28" s="115">
        <f>SUM(C3)</f>
        <v>6900</v>
      </c>
      <c r="B28" s="119" t="s">
        <v>0</v>
      </c>
      <c r="C28" s="117">
        <v>0</v>
      </c>
      <c r="D28" s="117">
        <v>0</v>
      </c>
      <c r="E28" s="118">
        <v>0</v>
      </c>
      <c r="F28" s="102">
        <f t="shared" si="0"/>
        <v>0</v>
      </c>
      <c r="G28" s="102">
        <f t="shared" si="1"/>
        <v>0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36" customHeight="1" thickBot="1">
      <c r="A29" s="115">
        <f>SUM(C3)</f>
        <v>6900</v>
      </c>
      <c r="B29" s="120" t="s">
        <v>0</v>
      </c>
      <c r="C29" s="121">
        <v>0</v>
      </c>
      <c r="D29" s="122">
        <v>0</v>
      </c>
      <c r="E29" s="123">
        <v>0</v>
      </c>
      <c r="F29" s="124">
        <f t="shared" si="0"/>
        <v>0</v>
      </c>
      <c r="G29" s="124">
        <f t="shared" si="1"/>
        <v>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6" customHeight="1" thickBot="1" thickTop="1">
      <c r="A30" s="115" t="s">
        <v>0</v>
      </c>
      <c r="B30" s="90"/>
      <c r="C30" s="125">
        <f>SUM(D30/12)</f>
        <v>0</v>
      </c>
      <c r="D30" s="126">
        <f>SUM(D7:D29)</f>
        <v>0</v>
      </c>
      <c r="E30" s="127">
        <f>SUM(E7:E29)</f>
        <v>0</v>
      </c>
      <c r="F30" s="102">
        <f>SUM(F7:F29)</f>
        <v>0</v>
      </c>
      <c r="G30" s="102">
        <f>SUM(G7:G29)</f>
        <v>0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36" customHeight="1" thickBot="1">
      <c r="A31" s="90"/>
      <c r="B31" s="90"/>
      <c r="C31" s="90"/>
      <c r="D31" s="128" t="s">
        <v>21</v>
      </c>
      <c r="E31" s="129" t="s">
        <v>0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36" customHeight="1">
      <c r="A32" s="90"/>
      <c r="B32" s="90"/>
      <c r="C32" s="90"/>
      <c r="D32" s="90"/>
      <c r="E32" s="90" t="s">
        <v>0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36" customHeight="1">
      <c r="A33" s="90"/>
      <c r="B33" s="90"/>
      <c r="C33" s="90"/>
      <c r="D33" s="90"/>
      <c r="E33" s="90" t="s">
        <v>0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36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36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36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36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36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36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36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36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36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6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36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36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36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36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36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36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6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36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36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36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36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36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36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36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36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36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6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6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36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36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36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36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36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36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36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6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36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36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36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36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36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36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36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6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6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6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36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36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36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36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36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36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36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36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6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36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6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36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36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36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36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36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36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36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36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36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36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6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36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36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36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6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36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36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6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36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36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36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36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36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36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36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36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36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36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36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36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36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36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36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36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36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36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6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36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36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36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36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36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36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36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36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36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36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6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6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36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36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36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36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36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36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36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36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36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36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36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36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36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36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36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36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36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36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36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36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36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36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36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36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36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36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36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36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36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36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36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36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36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36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36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36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36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36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36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36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36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36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36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36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36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36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36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36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36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36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36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36" customHeigh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36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36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36" customHeigh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36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36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36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36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36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36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36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36" customHeigh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36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36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36" customHeigh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36" customHeigh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36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36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36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36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36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36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36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36" customHeigh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36" customHeigh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36" customHeigh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36" customHeigh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36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36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36" customHeigh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36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36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36" customHeigh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36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36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36" customHeigh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36" customHeigh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36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36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36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36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36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36" customHeigh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36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36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36" customHeigh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36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36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36" customHeigh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36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36" customHeigh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36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36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36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36" customHeigh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36" customHeigh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36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36" customHeigh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36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36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36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36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36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36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36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36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36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36" customHeigh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36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36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36" customHeight="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36" customHeight="1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36" customHeight="1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36" customHeight="1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36" customHeigh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36" customHeight="1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36" customHeight="1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36" customHeight="1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36" customHeight="1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36" customHeight="1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36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36" customHeight="1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36" customHeight="1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36" customHeight="1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36" customHeight="1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36" customHeight="1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36" customHeigh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36" customHeight="1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36" customHeight="1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36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6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6" customHeigh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36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6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36" customHeigh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6" customHeigh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36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36" customHeigh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6" customHeigh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36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6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6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36" customHeigh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36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36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36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6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36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36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36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36" customHeight="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6" customHeigh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36" customHeight="1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36" customHeight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36" customHeight="1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6" customHeight="1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36" customHeight="1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36" customHeight="1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6" customHeight="1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36" customHeigh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36" customHeight="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6" customHeight="1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36" customHeight="1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36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36" customHeigh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36" customHeigh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6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36" customHeigh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36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6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36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36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6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6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6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6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36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36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36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36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36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6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36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36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36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36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36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36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36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6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6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6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36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36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36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36" customHeigh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36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36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36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36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36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36" customHeigh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36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36" customHeigh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36" customHeigh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36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36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36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6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36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36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36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36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36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36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36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36" customHeight="1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36" customHeight="1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36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36" customHeight="1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36" customHeight="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36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6" customHeight="1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36" customHeight="1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36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6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6" customHeight="1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36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36" customHeight="1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36" customHeight="1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36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36" customHeight="1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36" customHeigh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36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36" customHeight="1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36" customHeight="1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36" customHeight="1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36" customHeight="1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36" customHeight="1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6" customHeight="1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36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36" customHeight="1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36" customHeight="1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36" customHeight="1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36" customHeight="1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36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36" customHeight="1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36" customHeight="1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36" customHeight="1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36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36" customHeight="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36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36" customHeight="1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36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36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36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36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36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36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36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6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36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36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36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36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36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36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36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36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36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36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36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36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36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36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36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36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36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36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36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36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36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36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36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36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36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36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36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36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36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36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36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36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36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36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36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36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36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36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36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36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36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36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36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36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36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36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36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36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36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36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36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36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36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36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36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36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36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36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36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36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36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36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36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36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36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36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36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36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36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36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36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36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36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36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36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36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36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36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36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36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36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36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36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36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36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36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36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36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36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36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36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36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36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36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36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36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36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36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36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36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36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36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36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36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36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36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36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36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36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36" customHeight="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36" customHeight="1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36" customHeight="1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36" customHeight="1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36" customHeight="1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36" customHeight="1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36" customHeight="1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36" customHeight="1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36" customHeight="1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36" customHeight="1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36" customHeight="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36" customHeight="1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36" customHeight="1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36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36" customHeight="1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36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36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36" customHeight="1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36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36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36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36" customHeight="1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36" customHeight="1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36" customHeight="1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36" customHeight="1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36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36" customHeight="1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36" customHeight="1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36" customHeight="1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36" customHeight="1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36" customHeight="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36" customHeight="1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36" customHeight="1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36" customHeight="1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36" customHeight="1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36" customHeight="1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36" customHeight="1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36" customHeight="1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36" customHeight="1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36" customHeight="1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36" customHeight="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36" customHeight="1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36" customHeight="1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36" customHeight="1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36" customHeight="1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36" customHeight="1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36" customHeight="1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36" customHeight="1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36" customHeight="1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36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36" customHeight="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36" customHeight="1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36" customHeight="1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36" customHeight="1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36" customHeight="1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36" customHeight="1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36" customHeight="1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36" customHeight="1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36" customHeight="1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36" customHeight="1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36" customHeight="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36" customHeight="1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36" customHeight="1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36" customHeight="1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36" customHeight="1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36" customHeight="1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36" customHeight="1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36" customHeight="1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36" customHeight="1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36" customHeight="1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36" customHeight="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36" customHeight="1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36" customHeight="1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36" customHeight="1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36" customHeight="1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36" customHeight="1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36" customHeight="1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36" customHeight="1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36" customHeight="1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36" customHeight="1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36" customHeight="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36" customHeight="1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36" customHeight="1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36" customHeight="1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36" customHeight="1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36" customHeight="1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36" customHeight="1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36" customHeight="1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36" customHeight="1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36" customHeight="1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36" customHeight="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36" customHeight="1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36" customHeight="1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36" customHeight="1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36" customHeight="1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36" customHeight="1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36" customHeight="1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36" customHeight="1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36" customHeight="1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36" customHeight="1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36" customHeight="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36" customHeight="1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36" customHeight="1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36" customHeight="1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36" customHeight="1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36" customHeight="1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36" customHeight="1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36" customHeight="1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36" customHeight="1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36" customHeight="1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36" customHeight="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36" customHeight="1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36" customHeight="1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36" customHeight="1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36" customHeight="1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36" customHeight="1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36" customHeight="1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36" customHeight="1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36" customHeight="1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36" customHeight="1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36" customHeight="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36" customHeight="1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36" customHeight="1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36" customHeight="1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36" customHeight="1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36" customHeight="1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36" customHeight="1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36" customHeight="1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36" customHeight="1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36" customHeight="1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36" customHeight="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36" customHeight="1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36" customHeight="1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36" customHeight="1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36" customHeight="1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36" customHeight="1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36" customHeight="1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36" customHeight="1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36" customHeight="1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36" customHeight="1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36" customHeight="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36" customHeight="1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36" customHeight="1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36" customHeight="1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36" customHeight="1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36" customHeight="1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36" customHeight="1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36" customHeight="1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36" customHeight="1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36" customHeight="1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36" customHeight="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36" customHeight="1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36" customHeight="1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36" customHeight="1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36" customHeight="1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36" customHeight="1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36" customHeight="1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36" customHeight="1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36" customHeight="1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36" customHeight="1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36" customHeight="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36" customHeight="1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36" customHeight="1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36" customHeight="1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36" customHeight="1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36" customHeight="1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36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36" customHeight="1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36" customHeight="1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36" customHeight="1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36" customHeight="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36" customHeight="1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36" customHeight="1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36" customHeight="1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36" customHeight="1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36" customHeight="1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36" customHeight="1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36" customHeight="1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36" customHeight="1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36" customHeight="1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36" customHeight="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36" customHeight="1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36" customHeight="1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36" customHeight="1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36" customHeight="1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36" customHeight="1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36" customHeight="1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36" customHeight="1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36" customHeight="1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36" customHeight="1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36" customHeight="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36" customHeight="1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36" customHeight="1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36" customHeight="1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36" customHeight="1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36" customHeight="1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36" customHeight="1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36" customHeight="1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36" customHeight="1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36" customHeight="1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36" customHeight="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36" customHeight="1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36" customHeight="1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36" customHeight="1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36" customHeight="1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36" customHeight="1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36" customHeight="1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36" customHeight="1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36" customHeight="1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36" customHeight="1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36" customHeight="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36" customHeight="1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36" customHeight="1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36" customHeight="1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36" customHeight="1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36" customHeight="1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36" customHeight="1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36" customHeight="1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36" customHeight="1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36" customHeight="1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36" customHeight="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36" customHeight="1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36" customHeight="1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36" customHeight="1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36" customHeight="1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36" customHeight="1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36" customHeight="1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36" customHeight="1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36" customHeight="1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36" customHeight="1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36" customHeight="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36" customHeight="1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36" customHeight="1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36" customHeight="1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36" customHeight="1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36" customHeight="1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36" customHeight="1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36" customHeight="1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36" customHeight="1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36" customHeight="1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36" customHeight="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36" customHeight="1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36" customHeight="1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36" customHeight="1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36" customHeight="1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36" customHeight="1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36" customHeight="1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36" customHeight="1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36" customHeight="1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36" customHeight="1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36" customHeight="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36" customHeight="1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36" customHeight="1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36" customHeight="1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36" customHeight="1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36" customHeight="1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36" customHeight="1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36" customHeight="1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36" customHeight="1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36" customHeight="1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36" customHeight="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36" customHeight="1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36" customHeight="1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36" customHeight="1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36" customHeight="1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36" customHeight="1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36" customHeight="1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36" customHeight="1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36" customHeight="1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36" customHeight="1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36" customHeight="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36" customHeight="1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36" customHeight="1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36" customHeight="1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36" customHeight="1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36" customHeight="1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36" customHeight="1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36" customHeight="1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36" customHeight="1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36" customHeight="1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36" customHeight="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36" customHeight="1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36" customHeight="1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36" customHeight="1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36" customHeight="1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36" customHeight="1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36" customHeight="1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36" customHeight="1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36" customHeight="1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36" customHeight="1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36" customHeight="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36" customHeight="1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36" customHeight="1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36" customHeight="1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36" customHeight="1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36" customHeight="1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36" customHeight="1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36" customHeight="1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36" customHeight="1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36" customHeight="1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36" customHeight="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36" customHeight="1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36" customHeight="1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36" customHeight="1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36" customHeight="1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36" customHeight="1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36" customHeight="1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36" customHeight="1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36" customHeight="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36" customHeight="1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36" customHeight="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36" customHeight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36" customHeight="1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36" customHeight="1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36" customHeight="1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36" customHeight="1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36" customHeight="1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36" customHeight="1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36" customHeight="1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36" customHeight="1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36" customHeight="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36" customHeight="1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36" customHeight="1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36" customHeight="1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36" customHeight="1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36" customHeight="1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36" customHeight="1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36" customHeight="1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36" customHeight="1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36" customHeight="1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36" customHeight="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36" customHeight="1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36" customHeight="1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36" customHeight="1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36" customHeight="1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36" customHeight="1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36" customHeight="1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36" customHeight="1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36" customHeight="1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36" customHeight="1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36" customHeight="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36" customHeight="1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36" customHeight="1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36" customHeight="1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36" customHeight="1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36" customHeight="1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36" customHeight="1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36" customHeight="1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36" customHeight="1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36" customHeight="1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36" customHeight="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36" customHeight="1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36" customHeight="1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36" customHeight="1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36" customHeight="1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36" customHeight="1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36" customHeight="1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36" customHeight="1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36" customHeight="1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36" customHeight="1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36" customHeight="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36" customHeight="1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36" customHeight="1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36" customHeight="1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36" customHeight="1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36" customHeight="1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36" customHeight="1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36" customHeight="1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36" customHeight="1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36" customHeight="1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36" customHeight="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36" customHeight="1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36" customHeight="1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36" customHeight="1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36" customHeight="1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36" customHeight="1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36" customHeight="1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36" customHeight="1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36" customHeight="1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36" customHeight="1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36" customHeight="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36" customHeight="1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36" customHeight="1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36" customHeight="1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36" customHeight="1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36" customHeight="1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36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36" customHeight="1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36" customHeight="1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36" customHeight="1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36" customHeight="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36" customHeight="1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36" customHeight="1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36" customHeight="1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36" customHeight="1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36" customHeight="1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36" customHeight="1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36" customHeight="1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36" customHeight="1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36" customHeight="1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36" customHeight="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36" customHeight="1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36" customHeight="1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36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36" customHeight="1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36" customHeight="1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36" customHeight="1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36" customHeight="1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36" customHeight="1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36" customHeight="1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36" customHeight="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36" customHeight="1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36" customHeight="1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36" customHeight="1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36" customHeight="1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36" customHeight="1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36" customHeight="1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36" customHeight="1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36" customHeight="1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36" customHeight="1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36" customHeight="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36" customHeight="1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36" customHeight="1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36" customHeight="1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36" customHeight="1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36" customHeight="1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36" customHeight="1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36" customHeight="1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36" customHeight="1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36" customHeight="1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36" customHeight="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36" customHeight="1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36" customHeight="1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36" customHeight="1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36" customHeight="1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36" customHeight="1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36" customHeight="1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36" customHeight="1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36" customHeight="1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36" customHeight="1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36" customHeight="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36" customHeight="1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36" customHeight="1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36" customHeight="1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36" customHeight="1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36" customHeight="1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36" customHeight="1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36" customHeight="1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36" customHeight="1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36" customHeight="1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36" customHeight="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36" customHeight="1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36" customHeight="1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36" customHeight="1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36" customHeight="1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36" customHeight="1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36" customHeight="1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36" customHeight="1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36" customHeight="1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36" customHeight="1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36" customHeight="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36" customHeight="1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36" customHeight="1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36" customHeight="1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  <row r="985" spans="1:26" ht="36" customHeight="1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</row>
    <row r="986" spans="1:26" ht="36" customHeight="1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</row>
    <row r="987" spans="1:26" ht="36" customHeight="1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</row>
    <row r="988" spans="1:26" ht="36" customHeight="1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</row>
    <row r="989" spans="1:26" ht="36" customHeight="1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</row>
    <row r="990" spans="1:26" ht="36" customHeight="1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</row>
    <row r="991" spans="1:26" ht="36" customHeight="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</row>
    <row r="992" spans="1:26" ht="36" customHeight="1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</row>
    <row r="993" spans="1:26" ht="36" customHeight="1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</row>
    <row r="994" spans="1:26" ht="36" customHeight="1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</row>
    <row r="995" spans="1:26" ht="36" customHeight="1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</row>
    <row r="996" spans="1:26" ht="36" customHeight="1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</row>
    <row r="997" spans="1:26" ht="36" customHeight="1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</row>
    <row r="998" spans="1:26" ht="36" customHeight="1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</row>
    <row r="999" spans="1:26" ht="36" customHeight="1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</row>
    <row r="1000" spans="1:26" ht="36" customHeight="1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</row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zoomScale="125" zoomScaleNormal="125" zoomScalePageLayoutView="0" workbookViewId="0" topLeftCell="A1">
      <selection activeCell="D42" sqref="D42"/>
    </sheetView>
  </sheetViews>
  <sheetFormatPr defaultColWidth="10.625" defaultRowHeight="36" customHeight="1"/>
  <cols>
    <col min="1" max="1" width="5.375" style="9" customWidth="1"/>
    <col min="2" max="2" width="2.50390625" style="35" customWidth="1"/>
    <col min="3" max="3" width="57.125" style="80" customWidth="1"/>
    <col min="4" max="6" width="9.50390625" style="1" customWidth="1"/>
    <col min="7" max="8" width="12.625" style="1" customWidth="1"/>
    <col min="9" max="9" width="67.50390625" style="84" customWidth="1"/>
    <col min="10" max="16384" width="10.625" style="1" customWidth="1"/>
  </cols>
  <sheetData>
    <row r="1" spans="3:8" ht="33" customHeight="1" thickBot="1">
      <c r="C1" s="77" t="s">
        <v>5</v>
      </c>
      <c r="D1" s="23">
        <v>240000</v>
      </c>
      <c r="E1" s="67"/>
      <c r="F1" s="69"/>
      <c r="G1" s="70" t="s">
        <v>8</v>
      </c>
      <c r="H1" s="71">
        <v>150000</v>
      </c>
    </row>
    <row r="2" spans="3:8" ht="33" customHeight="1" thickBot="1">
      <c r="C2" s="78" t="s">
        <v>1</v>
      </c>
      <c r="D2" s="24">
        <v>0.025</v>
      </c>
      <c r="E2" s="66" t="s">
        <v>2</v>
      </c>
      <c r="F2" s="73" t="s">
        <v>6</v>
      </c>
      <c r="G2" s="72" t="s">
        <v>14</v>
      </c>
      <c r="H2" s="68">
        <f>SUM(H1+(H1*44%))</f>
        <v>216000</v>
      </c>
    </row>
    <row r="3" spans="3:8" ht="33" customHeight="1" thickTop="1">
      <c r="C3" s="77" t="s">
        <v>7</v>
      </c>
      <c r="D3" s="5">
        <f>SUM(D1*D2)</f>
        <v>6000</v>
      </c>
      <c r="E3" s="26">
        <f>SUM(H2/D3)</f>
        <v>36</v>
      </c>
      <c r="F3" s="27">
        <f>SUM(E3/12)</f>
        <v>3</v>
      </c>
      <c r="G3" s="2" t="s">
        <v>0</v>
      </c>
      <c r="H3" s="4"/>
    </row>
    <row r="4" spans="3:8" ht="33" customHeight="1">
      <c r="C4" s="79" t="s">
        <v>132</v>
      </c>
      <c r="D4" s="22">
        <v>10610</v>
      </c>
      <c r="E4" s="28">
        <f>SUM(H2/D4)</f>
        <v>20.358152686145147</v>
      </c>
      <c r="F4" s="29">
        <f>SUM(E4/12)</f>
        <v>1.696512723845429</v>
      </c>
      <c r="G4" s="2"/>
      <c r="H4" s="30" t="s">
        <v>0</v>
      </c>
    </row>
    <row r="5" ht="12.75" customHeight="1" thickBot="1">
      <c r="B5" s="35" t="s">
        <v>0</v>
      </c>
    </row>
    <row r="6" spans="1:9" ht="61.5" thickBot="1">
      <c r="A6" s="54" t="s">
        <v>54</v>
      </c>
      <c r="B6" s="36" t="s">
        <v>3</v>
      </c>
      <c r="C6" s="81"/>
      <c r="D6" s="57" t="s">
        <v>65</v>
      </c>
      <c r="E6" s="56" t="s">
        <v>64</v>
      </c>
      <c r="F6" s="55" t="s">
        <v>11</v>
      </c>
      <c r="G6" s="57" t="s">
        <v>66</v>
      </c>
      <c r="H6" s="61" t="s">
        <v>4</v>
      </c>
      <c r="I6" s="85" t="s">
        <v>89</v>
      </c>
    </row>
    <row r="7" spans="1:9" ht="15.75">
      <c r="A7" s="9" t="s">
        <v>0</v>
      </c>
      <c r="B7" s="45" t="s">
        <v>84</v>
      </c>
      <c r="C7" s="82"/>
      <c r="D7" s="53"/>
      <c r="E7" s="53"/>
      <c r="F7" s="53"/>
      <c r="G7" s="11"/>
      <c r="H7" s="62"/>
      <c r="I7" s="75" t="s">
        <v>107</v>
      </c>
    </row>
    <row r="8" spans="1:9" ht="15.75">
      <c r="A8" s="9" t="s">
        <v>94</v>
      </c>
      <c r="B8" s="39" t="s">
        <v>0</v>
      </c>
      <c r="C8" s="74" t="s">
        <v>96</v>
      </c>
      <c r="D8" s="38">
        <v>0</v>
      </c>
      <c r="E8" s="15">
        <v>0</v>
      </c>
      <c r="F8" s="16"/>
      <c r="G8" s="11">
        <f aca="true" t="shared" si="0" ref="G8:G37">SUM(F8*$D$3)</f>
        <v>0</v>
      </c>
      <c r="H8" s="62">
        <f>SUM(G8-E8)</f>
        <v>0</v>
      </c>
      <c r="I8" s="76" t="s">
        <v>108</v>
      </c>
    </row>
    <row r="9" spans="1:9" ht="15.75">
      <c r="A9" s="9" t="s">
        <v>94</v>
      </c>
      <c r="B9" s="39"/>
      <c r="C9" s="74" t="s">
        <v>97</v>
      </c>
      <c r="D9" s="38">
        <v>0</v>
      </c>
      <c r="E9" s="15">
        <v>0</v>
      </c>
      <c r="F9" s="16"/>
      <c r="G9" s="11">
        <f aca="true" t="shared" si="1" ref="G9:G20">SUM(F9*$D$3)</f>
        <v>0</v>
      </c>
      <c r="H9" s="62">
        <f aca="true" t="shared" si="2" ref="H9:H20">SUM(G9-E9)</f>
        <v>0</v>
      </c>
      <c r="I9" s="76" t="s">
        <v>109</v>
      </c>
    </row>
    <row r="10" spans="1:9" ht="15.75">
      <c r="A10" s="9" t="s">
        <v>94</v>
      </c>
      <c r="B10" s="39"/>
      <c r="C10" s="74" t="s">
        <v>98</v>
      </c>
      <c r="D10" s="38">
        <v>0</v>
      </c>
      <c r="E10" s="15">
        <v>0</v>
      </c>
      <c r="F10" s="16"/>
      <c r="G10" s="11">
        <f t="shared" si="1"/>
        <v>0</v>
      </c>
      <c r="H10" s="62">
        <f t="shared" si="2"/>
        <v>0</v>
      </c>
      <c r="I10" s="76" t="s">
        <v>110</v>
      </c>
    </row>
    <row r="11" spans="1:9" ht="28.5">
      <c r="A11" s="9" t="s">
        <v>94</v>
      </c>
      <c r="B11" s="39"/>
      <c r="C11" s="74" t="s">
        <v>99</v>
      </c>
      <c r="D11" s="38">
        <v>0</v>
      </c>
      <c r="E11" s="15">
        <v>0</v>
      </c>
      <c r="F11" s="16"/>
      <c r="G11" s="11">
        <f t="shared" si="1"/>
        <v>0</v>
      </c>
      <c r="H11" s="62">
        <f t="shared" si="2"/>
        <v>0</v>
      </c>
      <c r="I11" s="76" t="s">
        <v>111</v>
      </c>
    </row>
    <row r="12" spans="1:9" ht="30.75">
      <c r="A12" s="9" t="s">
        <v>94</v>
      </c>
      <c r="B12" s="39"/>
      <c r="C12" s="74" t="s">
        <v>100</v>
      </c>
      <c r="D12" s="38">
        <v>0</v>
      </c>
      <c r="E12" s="15">
        <v>0</v>
      </c>
      <c r="F12" s="16"/>
      <c r="G12" s="11">
        <f t="shared" si="1"/>
        <v>0</v>
      </c>
      <c r="H12" s="62">
        <f t="shared" si="2"/>
        <v>0</v>
      </c>
      <c r="I12" s="76" t="s">
        <v>112</v>
      </c>
    </row>
    <row r="13" spans="1:9" ht="15.75">
      <c r="A13" s="9" t="s">
        <v>94</v>
      </c>
      <c r="B13" s="39"/>
      <c r="C13" s="74" t="s">
        <v>101</v>
      </c>
      <c r="D13" s="38">
        <v>0</v>
      </c>
      <c r="E13" s="15">
        <v>0</v>
      </c>
      <c r="F13" s="16"/>
      <c r="G13" s="11">
        <f t="shared" si="1"/>
        <v>0</v>
      </c>
      <c r="H13" s="62">
        <f t="shared" si="2"/>
        <v>0</v>
      </c>
      <c r="I13" s="76" t="s">
        <v>113</v>
      </c>
    </row>
    <row r="14" spans="1:9" ht="15.75">
      <c r="A14" s="9" t="s">
        <v>94</v>
      </c>
      <c r="B14" s="39"/>
      <c r="C14" s="74" t="s">
        <v>102</v>
      </c>
      <c r="D14" s="38">
        <v>0</v>
      </c>
      <c r="E14" s="15">
        <v>0</v>
      </c>
      <c r="F14" s="16"/>
      <c r="G14" s="11">
        <f t="shared" si="1"/>
        <v>0</v>
      </c>
      <c r="H14" s="62">
        <f t="shared" si="2"/>
        <v>0</v>
      </c>
      <c r="I14" s="76" t="s">
        <v>114</v>
      </c>
    </row>
    <row r="15" spans="1:9" ht="15.75">
      <c r="A15" s="9" t="s">
        <v>94</v>
      </c>
      <c r="B15" s="39"/>
      <c r="C15" s="74" t="s">
        <v>103</v>
      </c>
      <c r="D15" s="38">
        <v>0</v>
      </c>
      <c r="E15" s="15">
        <v>0</v>
      </c>
      <c r="F15" s="16"/>
      <c r="G15" s="11">
        <f t="shared" si="1"/>
        <v>0</v>
      </c>
      <c r="H15" s="62">
        <f t="shared" si="2"/>
        <v>0</v>
      </c>
      <c r="I15" s="76" t="s">
        <v>115</v>
      </c>
    </row>
    <row r="16" spans="1:9" ht="28.5">
      <c r="A16" s="9" t="s">
        <v>94</v>
      </c>
      <c r="B16" s="39"/>
      <c r="C16" s="74" t="s">
        <v>104</v>
      </c>
      <c r="D16" s="38">
        <v>0</v>
      </c>
      <c r="E16" s="15">
        <v>0</v>
      </c>
      <c r="F16" s="16"/>
      <c r="G16" s="11">
        <f t="shared" si="1"/>
        <v>0</v>
      </c>
      <c r="H16" s="62">
        <f t="shared" si="2"/>
        <v>0</v>
      </c>
      <c r="I16" s="76" t="s">
        <v>116</v>
      </c>
    </row>
    <row r="17" spans="2:9" ht="15.75">
      <c r="B17" s="39"/>
      <c r="C17" s="74" t="s">
        <v>105</v>
      </c>
      <c r="D17" s="38">
        <v>0</v>
      </c>
      <c r="E17" s="15">
        <v>0</v>
      </c>
      <c r="F17" s="16"/>
      <c r="G17" s="11">
        <f t="shared" si="1"/>
        <v>0</v>
      </c>
      <c r="H17" s="62">
        <f t="shared" si="2"/>
        <v>0</v>
      </c>
      <c r="I17" s="76" t="s">
        <v>117</v>
      </c>
    </row>
    <row r="18" spans="1:9" ht="15.75">
      <c r="A18" s="9" t="s">
        <v>95</v>
      </c>
      <c r="B18" s="39"/>
      <c r="C18" s="74" t="s">
        <v>106</v>
      </c>
      <c r="D18" s="38">
        <v>0</v>
      </c>
      <c r="E18" s="15">
        <v>0</v>
      </c>
      <c r="F18" s="16"/>
      <c r="G18" s="11">
        <f t="shared" si="1"/>
        <v>0</v>
      </c>
      <c r="H18" s="62">
        <f t="shared" si="2"/>
        <v>0</v>
      </c>
      <c r="I18" s="76" t="s">
        <v>118</v>
      </c>
    </row>
    <row r="19" spans="2:9" ht="15.75">
      <c r="B19" s="39"/>
      <c r="C19" s="74"/>
      <c r="D19" s="38">
        <v>0</v>
      </c>
      <c r="E19" s="15">
        <v>0</v>
      </c>
      <c r="F19" s="16"/>
      <c r="G19" s="11">
        <f t="shared" si="1"/>
        <v>0</v>
      </c>
      <c r="H19" s="62">
        <f t="shared" si="2"/>
        <v>0</v>
      </c>
      <c r="I19" s="76"/>
    </row>
    <row r="20" spans="2:9" ht="15.75">
      <c r="B20" s="39"/>
      <c r="C20" s="74"/>
      <c r="D20" s="38">
        <v>0</v>
      </c>
      <c r="E20" s="15">
        <v>0</v>
      </c>
      <c r="F20" s="16"/>
      <c r="G20" s="11">
        <f t="shared" si="1"/>
        <v>0</v>
      </c>
      <c r="H20" s="62">
        <f t="shared" si="2"/>
        <v>0</v>
      </c>
      <c r="I20" s="76"/>
    </row>
    <row r="21" spans="2:9" ht="15.75">
      <c r="B21" s="39" t="s">
        <v>0</v>
      </c>
      <c r="C21" s="74" t="s">
        <v>0</v>
      </c>
      <c r="D21" s="38">
        <v>0</v>
      </c>
      <c r="E21" s="15">
        <v>0</v>
      </c>
      <c r="F21" s="16"/>
      <c r="G21" s="11">
        <f t="shared" si="0"/>
        <v>0</v>
      </c>
      <c r="H21" s="62">
        <f aca="true" t="shared" si="3" ref="H21:H37">SUM(G21-E21)</f>
        <v>0</v>
      </c>
      <c r="I21" s="76"/>
    </row>
    <row r="22" spans="2:9" ht="15.75">
      <c r="B22" s="39" t="s">
        <v>0</v>
      </c>
      <c r="C22" s="74" t="s">
        <v>0</v>
      </c>
      <c r="D22" s="38">
        <v>0</v>
      </c>
      <c r="E22" s="15">
        <v>0</v>
      </c>
      <c r="F22" s="16"/>
      <c r="G22" s="11">
        <f t="shared" si="0"/>
        <v>0</v>
      </c>
      <c r="H22" s="62">
        <f t="shared" si="3"/>
        <v>0</v>
      </c>
      <c r="I22" s="76"/>
    </row>
    <row r="23" spans="1:9" s="33" customFormat="1" ht="15.75">
      <c r="A23" s="58" t="s">
        <v>0</v>
      </c>
      <c r="B23" s="45" t="s">
        <v>85</v>
      </c>
      <c r="C23" s="82"/>
      <c r="D23" s="50">
        <v>0</v>
      </c>
      <c r="E23" s="50">
        <v>0</v>
      </c>
      <c r="F23" s="49"/>
      <c r="G23" s="52">
        <f t="shared" si="0"/>
        <v>0</v>
      </c>
      <c r="H23" s="63">
        <f t="shared" si="3"/>
        <v>0</v>
      </c>
      <c r="I23" s="86"/>
    </row>
    <row r="24" spans="1:9" ht="28.5">
      <c r="A24" s="9" t="s">
        <v>94</v>
      </c>
      <c r="B24" s="39" t="s">
        <v>0</v>
      </c>
      <c r="C24" s="74" t="s">
        <v>121</v>
      </c>
      <c r="D24" s="38">
        <v>0</v>
      </c>
      <c r="E24" s="15">
        <v>0</v>
      </c>
      <c r="F24" s="16"/>
      <c r="G24" s="11">
        <f t="shared" si="0"/>
        <v>0</v>
      </c>
      <c r="H24" s="62">
        <f t="shared" si="3"/>
        <v>0</v>
      </c>
      <c r="I24" s="76" t="s">
        <v>133</v>
      </c>
    </row>
    <row r="25" spans="1:9" ht="15.75">
      <c r="A25" s="9" t="s">
        <v>94</v>
      </c>
      <c r="B25" s="39" t="s">
        <v>0</v>
      </c>
      <c r="C25" s="74" t="s">
        <v>122</v>
      </c>
      <c r="D25" s="38">
        <v>0</v>
      </c>
      <c r="E25" s="15">
        <v>0</v>
      </c>
      <c r="F25" s="16"/>
      <c r="G25" s="11">
        <f t="shared" si="0"/>
        <v>0</v>
      </c>
      <c r="H25" s="62">
        <f t="shared" si="3"/>
        <v>0</v>
      </c>
      <c r="I25" s="76" t="s">
        <v>134</v>
      </c>
    </row>
    <row r="26" spans="1:9" ht="28.5">
      <c r="A26" s="9" t="s">
        <v>94</v>
      </c>
      <c r="B26" s="39" t="s">
        <v>0</v>
      </c>
      <c r="C26" s="74" t="s">
        <v>123</v>
      </c>
      <c r="D26" s="38">
        <v>0</v>
      </c>
      <c r="E26" s="15">
        <v>0</v>
      </c>
      <c r="F26" s="16"/>
      <c r="G26" s="11">
        <f>SUM(F26*$D$3)</f>
        <v>0</v>
      </c>
      <c r="H26" s="62">
        <f t="shared" si="3"/>
        <v>0</v>
      </c>
      <c r="I26" s="76" t="s">
        <v>135</v>
      </c>
    </row>
    <row r="27" spans="1:9" ht="28.5">
      <c r="A27" s="9" t="s">
        <v>94</v>
      </c>
      <c r="B27" s="39" t="s">
        <v>0</v>
      </c>
      <c r="C27" s="74" t="s">
        <v>124</v>
      </c>
      <c r="D27" s="38">
        <v>0</v>
      </c>
      <c r="E27" s="15">
        <v>0</v>
      </c>
      <c r="F27" s="16"/>
      <c r="G27" s="11">
        <f t="shared" si="0"/>
        <v>0</v>
      </c>
      <c r="H27" s="62">
        <f t="shared" si="3"/>
        <v>0</v>
      </c>
      <c r="I27" s="76" t="s">
        <v>136</v>
      </c>
    </row>
    <row r="28" spans="1:9" ht="15.75">
      <c r="A28" s="9" t="s">
        <v>94</v>
      </c>
      <c r="B28" s="39" t="s">
        <v>0</v>
      </c>
      <c r="C28" s="74" t="s">
        <v>125</v>
      </c>
      <c r="D28" s="38">
        <v>0</v>
      </c>
      <c r="E28" s="15">
        <v>0</v>
      </c>
      <c r="F28" s="16"/>
      <c r="G28" s="11">
        <f t="shared" si="0"/>
        <v>0</v>
      </c>
      <c r="H28" s="62">
        <f t="shared" si="3"/>
        <v>0</v>
      </c>
      <c r="I28" s="76" t="s">
        <v>137</v>
      </c>
    </row>
    <row r="29" spans="1:9" ht="15.75">
      <c r="A29" s="9" t="s">
        <v>94</v>
      </c>
      <c r="B29" s="39" t="s">
        <v>0</v>
      </c>
      <c r="C29" s="74" t="s">
        <v>126</v>
      </c>
      <c r="D29" s="38">
        <v>0</v>
      </c>
      <c r="E29" s="15">
        <v>0</v>
      </c>
      <c r="F29" s="16"/>
      <c r="G29" s="11">
        <f t="shared" si="0"/>
        <v>0</v>
      </c>
      <c r="H29" s="62">
        <f t="shared" si="3"/>
        <v>0</v>
      </c>
      <c r="I29" s="76" t="s">
        <v>107</v>
      </c>
    </row>
    <row r="30" spans="1:9" ht="15.75">
      <c r="A30" s="9" t="s">
        <v>119</v>
      </c>
      <c r="B30" s="39" t="s">
        <v>0</v>
      </c>
      <c r="C30" s="74" t="s">
        <v>127</v>
      </c>
      <c r="D30" s="38">
        <v>0</v>
      </c>
      <c r="E30" s="15">
        <v>0</v>
      </c>
      <c r="F30" s="16"/>
      <c r="G30" s="11">
        <f t="shared" si="0"/>
        <v>0</v>
      </c>
      <c r="H30" s="62">
        <f t="shared" si="3"/>
        <v>0</v>
      </c>
      <c r="I30" s="76" t="s">
        <v>138</v>
      </c>
    </row>
    <row r="31" spans="1:9" ht="15.75">
      <c r="A31" s="9" t="s">
        <v>94</v>
      </c>
      <c r="B31" s="39" t="s">
        <v>0</v>
      </c>
      <c r="C31" s="74" t="s">
        <v>128</v>
      </c>
      <c r="D31" s="38">
        <v>0</v>
      </c>
      <c r="E31" s="15">
        <v>0</v>
      </c>
      <c r="F31" s="16"/>
      <c r="G31" s="11">
        <f t="shared" si="0"/>
        <v>0</v>
      </c>
      <c r="H31" s="62">
        <f t="shared" si="3"/>
        <v>0</v>
      </c>
      <c r="I31" s="76" t="s">
        <v>139</v>
      </c>
    </row>
    <row r="32" spans="1:9" ht="15.75">
      <c r="A32" s="9" t="s">
        <v>94</v>
      </c>
      <c r="B32" s="39" t="s">
        <v>0</v>
      </c>
      <c r="C32" s="74" t="s">
        <v>129</v>
      </c>
      <c r="D32" s="38">
        <v>0</v>
      </c>
      <c r="E32" s="15">
        <v>0</v>
      </c>
      <c r="F32" s="16"/>
      <c r="G32" s="11">
        <f t="shared" si="0"/>
        <v>0</v>
      </c>
      <c r="H32" s="62">
        <f t="shared" si="3"/>
        <v>0</v>
      </c>
      <c r="I32" s="76" t="s">
        <v>140</v>
      </c>
    </row>
    <row r="33" spans="1:9" ht="15.75">
      <c r="A33" s="9" t="s">
        <v>94</v>
      </c>
      <c r="B33" s="39" t="s">
        <v>0</v>
      </c>
      <c r="C33" s="74" t="s">
        <v>130</v>
      </c>
      <c r="D33" s="38">
        <v>0</v>
      </c>
      <c r="E33" s="15">
        <v>0</v>
      </c>
      <c r="F33" s="16"/>
      <c r="G33" s="11">
        <f t="shared" si="0"/>
        <v>0</v>
      </c>
      <c r="H33" s="62">
        <f t="shared" si="3"/>
        <v>0</v>
      </c>
      <c r="I33" s="76" t="s">
        <v>141</v>
      </c>
    </row>
    <row r="34" spans="1:9" ht="15.75">
      <c r="A34" s="9" t="s">
        <v>120</v>
      </c>
      <c r="B34" s="39" t="s">
        <v>0</v>
      </c>
      <c r="C34" s="74" t="s">
        <v>131</v>
      </c>
      <c r="D34" s="38">
        <v>0</v>
      </c>
      <c r="E34" s="15">
        <v>0</v>
      </c>
      <c r="F34" s="16"/>
      <c r="G34" s="11">
        <f t="shared" si="0"/>
        <v>0</v>
      </c>
      <c r="H34" s="62">
        <f t="shared" si="3"/>
        <v>0</v>
      </c>
      <c r="I34" s="76" t="s">
        <v>142</v>
      </c>
    </row>
    <row r="35" spans="2:9" ht="15.75">
      <c r="B35" s="39" t="s">
        <v>0</v>
      </c>
      <c r="C35" s="74" t="s">
        <v>0</v>
      </c>
      <c r="D35" s="38">
        <v>0</v>
      </c>
      <c r="E35" s="15">
        <v>0</v>
      </c>
      <c r="F35" s="16"/>
      <c r="G35" s="11">
        <f t="shared" si="0"/>
        <v>0</v>
      </c>
      <c r="H35" s="62">
        <f t="shared" si="3"/>
        <v>0</v>
      </c>
      <c r="I35" s="76"/>
    </row>
    <row r="36" spans="2:9" ht="15.75">
      <c r="B36" s="39" t="s">
        <v>0</v>
      </c>
      <c r="C36" s="74" t="s">
        <v>0</v>
      </c>
      <c r="D36" s="38">
        <v>0</v>
      </c>
      <c r="E36" s="15">
        <v>0</v>
      </c>
      <c r="F36" s="16"/>
      <c r="G36" s="11">
        <f t="shared" si="0"/>
        <v>0</v>
      </c>
      <c r="H36" s="62">
        <f t="shared" si="3"/>
        <v>0</v>
      </c>
      <c r="I36" s="76"/>
    </row>
    <row r="37" spans="2:9" ht="15.75">
      <c r="B37" s="39" t="s">
        <v>0</v>
      </c>
      <c r="C37" s="74" t="s">
        <v>0</v>
      </c>
      <c r="D37" s="38">
        <v>0</v>
      </c>
      <c r="E37" s="15">
        <v>0</v>
      </c>
      <c r="F37" s="16"/>
      <c r="G37" s="11">
        <f t="shared" si="0"/>
        <v>0</v>
      </c>
      <c r="H37" s="62">
        <f t="shared" si="3"/>
        <v>0</v>
      </c>
      <c r="I37" s="76"/>
    </row>
    <row r="38" spans="2:9" ht="15.75">
      <c r="B38" s="45" t="s">
        <v>86</v>
      </c>
      <c r="C38" s="82"/>
      <c r="D38" s="47"/>
      <c r="E38" s="48"/>
      <c r="F38" s="49"/>
      <c r="G38" s="11"/>
      <c r="H38" s="64"/>
      <c r="I38" s="87"/>
    </row>
    <row r="39" spans="2:9" ht="15.75">
      <c r="B39" s="39" t="s">
        <v>0</v>
      </c>
      <c r="C39" s="74" t="s">
        <v>0</v>
      </c>
      <c r="D39" s="38">
        <v>0</v>
      </c>
      <c r="E39" s="15">
        <v>0</v>
      </c>
      <c r="F39" s="16"/>
      <c r="G39" s="11">
        <f>SUM(F39*$D$3)</f>
        <v>0</v>
      </c>
      <c r="H39" s="62">
        <f>SUM(G39-E39)</f>
        <v>0</v>
      </c>
      <c r="I39" s="76"/>
    </row>
    <row r="40" spans="2:9" ht="15.75">
      <c r="B40" s="39" t="s">
        <v>0</v>
      </c>
      <c r="C40" s="74" t="s">
        <v>0</v>
      </c>
      <c r="D40" s="38">
        <v>0</v>
      </c>
      <c r="E40" s="15">
        <v>0</v>
      </c>
      <c r="F40" s="16"/>
      <c r="G40" s="11">
        <f>SUM(F40*$D$3)</f>
        <v>0</v>
      </c>
      <c r="H40" s="62">
        <f>SUM(G40-E40)</f>
        <v>0</v>
      </c>
      <c r="I40" s="76"/>
    </row>
    <row r="41" spans="2:9" ht="15.75">
      <c r="B41" s="39" t="s">
        <v>0</v>
      </c>
      <c r="C41" s="74" t="s">
        <v>0</v>
      </c>
      <c r="D41" s="38">
        <v>0</v>
      </c>
      <c r="E41" s="15">
        <v>0</v>
      </c>
      <c r="F41" s="16"/>
      <c r="G41" s="11">
        <f>SUM(F41*$D$3)</f>
        <v>0</v>
      </c>
      <c r="H41" s="62">
        <f>SUM(G41-E41)</f>
        <v>0</v>
      </c>
      <c r="I41" s="76"/>
    </row>
    <row r="42" spans="2:9" ht="15.75">
      <c r="B42" s="39" t="s">
        <v>0</v>
      </c>
      <c r="C42" s="74" t="s">
        <v>0</v>
      </c>
      <c r="D42" s="41">
        <v>0</v>
      </c>
      <c r="E42" s="17">
        <v>0</v>
      </c>
      <c r="F42" s="16"/>
      <c r="G42" s="11">
        <f>SUM(F42*$D$3)</f>
        <v>0</v>
      </c>
      <c r="H42" s="64">
        <f>SUM(G42-E42)</f>
        <v>0</v>
      </c>
      <c r="I42" s="76"/>
    </row>
    <row r="43" spans="2:9" ht="15.75">
      <c r="B43" s="39" t="s">
        <v>0</v>
      </c>
      <c r="C43" s="74" t="s">
        <v>0</v>
      </c>
      <c r="D43" s="41">
        <v>0</v>
      </c>
      <c r="E43" s="17">
        <v>0</v>
      </c>
      <c r="F43" s="16"/>
      <c r="G43" s="11">
        <f>SUM(F43*$D$3)</f>
        <v>0</v>
      </c>
      <c r="H43" s="64">
        <f>SUM(G43-E43)</f>
        <v>0</v>
      </c>
      <c r="I43" s="76"/>
    </row>
    <row r="44" spans="2:9" ht="15.75">
      <c r="B44" s="45" t="s">
        <v>87</v>
      </c>
      <c r="C44" s="82"/>
      <c r="D44" s="47"/>
      <c r="E44" s="48"/>
      <c r="F44" s="49"/>
      <c r="G44" s="11"/>
      <c r="H44" s="64"/>
      <c r="I44" s="87"/>
    </row>
    <row r="45" spans="2:9" ht="15.75">
      <c r="B45" s="44"/>
      <c r="C45" s="74" t="s">
        <v>0</v>
      </c>
      <c r="D45" s="38">
        <v>0</v>
      </c>
      <c r="E45" s="15">
        <v>0</v>
      </c>
      <c r="F45" s="16"/>
      <c r="G45" s="11">
        <f>SUM(F45*$D$3)</f>
        <v>0</v>
      </c>
      <c r="H45" s="62">
        <f>SUM(G45-E45)</f>
        <v>0</v>
      </c>
      <c r="I45" s="76"/>
    </row>
    <row r="46" spans="2:9" ht="15.75">
      <c r="B46" s="44"/>
      <c r="C46" s="74" t="s">
        <v>0</v>
      </c>
      <c r="D46" s="38">
        <v>0</v>
      </c>
      <c r="E46" s="15">
        <v>0</v>
      </c>
      <c r="F46" s="16"/>
      <c r="G46" s="11">
        <f>SUM(F46*$D$3)</f>
        <v>0</v>
      </c>
      <c r="H46" s="62">
        <f>SUM(G46-E46)</f>
        <v>0</v>
      </c>
      <c r="I46" s="76"/>
    </row>
    <row r="47" spans="2:9" ht="15.75">
      <c r="B47" s="45" t="s">
        <v>88</v>
      </c>
      <c r="C47" s="82"/>
      <c r="D47" s="47"/>
      <c r="E47" s="48"/>
      <c r="F47" s="49"/>
      <c r="G47" s="11"/>
      <c r="H47" s="64"/>
      <c r="I47" s="87"/>
    </row>
    <row r="48" spans="2:9" ht="15.75">
      <c r="B48" s="44"/>
      <c r="C48" s="74" t="s">
        <v>0</v>
      </c>
      <c r="D48" s="38">
        <v>0</v>
      </c>
      <c r="E48" s="15">
        <v>0</v>
      </c>
      <c r="F48" s="16"/>
      <c r="G48" s="11">
        <f>SUM(F48*$D$3)</f>
        <v>0</v>
      </c>
      <c r="H48" s="62">
        <f>SUM(G48-E48)</f>
        <v>0</v>
      </c>
      <c r="I48" s="76"/>
    </row>
    <row r="49" spans="2:9" ht="15.75">
      <c r="B49" s="44"/>
      <c r="C49" s="74" t="s">
        <v>0</v>
      </c>
      <c r="D49" s="38">
        <v>0</v>
      </c>
      <c r="E49" s="15">
        <v>0</v>
      </c>
      <c r="F49" s="16"/>
      <c r="G49" s="11">
        <f>SUM(F49*$D$3)</f>
        <v>0</v>
      </c>
      <c r="H49" s="62">
        <f>SUM(G49-E49)</f>
        <v>0</v>
      </c>
      <c r="I49" s="76"/>
    </row>
    <row r="50" spans="2:9" ht="15.75">
      <c r="B50" s="44"/>
      <c r="C50" s="74"/>
      <c r="D50" s="38">
        <v>0</v>
      </c>
      <c r="E50" s="15">
        <v>0</v>
      </c>
      <c r="F50" s="16"/>
      <c r="G50" s="11">
        <f>SUM(F50*$D$3)</f>
        <v>0</v>
      </c>
      <c r="H50" s="62">
        <f>SUM(G50-E50)</f>
        <v>0</v>
      </c>
      <c r="I50" s="76"/>
    </row>
    <row r="51" spans="2:9" ht="15.75">
      <c r="B51" s="44"/>
      <c r="C51" s="74"/>
      <c r="D51" s="38">
        <v>0</v>
      </c>
      <c r="E51" s="15">
        <v>0</v>
      </c>
      <c r="F51" s="16"/>
      <c r="G51" s="11">
        <f>SUM(F51*$D$3)</f>
        <v>0</v>
      </c>
      <c r="H51" s="62">
        <f>SUM(G51-E51)</f>
        <v>0</v>
      </c>
      <c r="I51" s="76"/>
    </row>
    <row r="52" spans="2:9" ht="15.75">
      <c r="B52" s="44"/>
      <c r="C52" s="74"/>
      <c r="D52" s="38">
        <v>0</v>
      </c>
      <c r="E52" s="15">
        <v>0</v>
      </c>
      <c r="F52" s="16"/>
      <c r="G52" s="11">
        <f>SUM(F52*$D$3)</f>
        <v>0</v>
      </c>
      <c r="H52" s="62">
        <f>SUM(G52-E52)</f>
        <v>0</v>
      </c>
      <c r="I52" s="76"/>
    </row>
    <row r="53" spans="2:9" ht="15.75">
      <c r="B53" s="45" t="s">
        <v>90</v>
      </c>
      <c r="C53" s="82"/>
      <c r="D53" s="47"/>
      <c r="E53" s="48"/>
      <c r="F53" s="49"/>
      <c r="G53" s="11"/>
      <c r="H53" s="64"/>
      <c r="I53" s="87"/>
    </row>
    <row r="54" spans="2:9" ht="15.75">
      <c r="B54" s="44"/>
      <c r="C54" s="74" t="s">
        <v>0</v>
      </c>
      <c r="D54" s="38">
        <v>0</v>
      </c>
      <c r="E54" s="15">
        <v>0</v>
      </c>
      <c r="F54" s="16"/>
      <c r="G54" s="11">
        <f>SUM(F54*$D$3)</f>
        <v>0</v>
      </c>
      <c r="H54" s="62">
        <f>SUM(G54-E54)</f>
        <v>0</v>
      </c>
      <c r="I54" s="76"/>
    </row>
    <row r="55" spans="2:9" ht="15.75">
      <c r="B55" s="44"/>
      <c r="C55" s="74" t="s">
        <v>0</v>
      </c>
      <c r="D55" s="38">
        <v>0</v>
      </c>
      <c r="E55" s="15">
        <v>0</v>
      </c>
      <c r="F55" s="16"/>
      <c r="G55" s="11">
        <f>SUM(F55*$D$3)</f>
        <v>0</v>
      </c>
      <c r="H55" s="62">
        <f>SUM(G55-E55)</f>
        <v>0</v>
      </c>
      <c r="I55" s="76"/>
    </row>
    <row r="56" spans="2:9" ht="15.75">
      <c r="B56" s="44"/>
      <c r="C56" s="74"/>
      <c r="D56" s="38">
        <v>0</v>
      </c>
      <c r="E56" s="15">
        <v>0</v>
      </c>
      <c r="F56" s="16"/>
      <c r="G56" s="11">
        <f>SUM(F56*$D$3)</f>
        <v>0</v>
      </c>
      <c r="H56" s="62">
        <f>SUM(G56-E56)</f>
        <v>0</v>
      </c>
      <c r="I56" s="76"/>
    </row>
    <row r="57" spans="2:9" ht="15.75">
      <c r="B57" s="44"/>
      <c r="C57" s="74"/>
      <c r="D57" s="38">
        <v>0</v>
      </c>
      <c r="E57" s="15">
        <v>0</v>
      </c>
      <c r="F57" s="16"/>
      <c r="G57" s="11">
        <f>SUM(F57*$D$3)</f>
        <v>0</v>
      </c>
      <c r="H57" s="62">
        <f>SUM(G57-E57)</f>
        <v>0</v>
      </c>
      <c r="I57" s="76"/>
    </row>
    <row r="58" spans="2:9" ht="15.75">
      <c r="B58" s="44"/>
      <c r="C58" s="74"/>
      <c r="D58" s="38">
        <v>0</v>
      </c>
      <c r="E58" s="15">
        <v>0</v>
      </c>
      <c r="F58" s="16"/>
      <c r="G58" s="11">
        <f>SUM(F58*$D$3)</f>
        <v>0</v>
      </c>
      <c r="H58" s="62">
        <f>SUM(G58-E58)</f>
        <v>0</v>
      </c>
      <c r="I58" s="76"/>
    </row>
    <row r="59" spans="2:9" ht="15.75">
      <c r="B59" s="45" t="s">
        <v>91</v>
      </c>
      <c r="C59" s="82"/>
      <c r="D59" s="47"/>
      <c r="E59" s="48"/>
      <c r="F59" s="49"/>
      <c r="G59" s="11"/>
      <c r="H59" s="64"/>
      <c r="I59" s="87"/>
    </row>
    <row r="60" spans="2:9" ht="15.75">
      <c r="B60" s="44"/>
      <c r="C60" s="74" t="s">
        <v>0</v>
      </c>
      <c r="D60" s="38">
        <v>0</v>
      </c>
      <c r="E60" s="15">
        <v>0</v>
      </c>
      <c r="F60" s="16"/>
      <c r="G60" s="11">
        <f>SUM(F60*$D$3)</f>
        <v>0</v>
      </c>
      <c r="H60" s="62">
        <f>SUM(G60-E60)</f>
        <v>0</v>
      </c>
      <c r="I60" s="76"/>
    </row>
    <row r="61" spans="2:9" ht="15.75">
      <c r="B61" s="44"/>
      <c r="C61" s="74" t="s">
        <v>0</v>
      </c>
      <c r="D61" s="38">
        <v>0</v>
      </c>
      <c r="E61" s="15">
        <v>0</v>
      </c>
      <c r="F61" s="16"/>
      <c r="G61" s="11">
        <f>SUM(F61*$D$3)</f>
        <v>0</v>
      </c>
      <c r="H61" s="62">
        <f>SUM(G61-E61)</f>
        <v>0</v>
      </c>
      <c r="I61" s="76"/>
    </row>
    <row r="62" spans="2:9" ht="15.75">
      <c r="B62" s="44"/>
      <c r="C62" s="74"/>
      <c r="D62" s="38">
        <v>0</v>
      </c>
      <c r="E62" s="15">
        <v>0</v>
      </c>
      <c r="F62" s="16"/>
      <c r="G62" s="11">
        <f>SUM(F62*$D$3)</f>
        <v>0</v>
      </c>
      <c r="H62" s="62">
        <f>SUM(G62-E62)</f>
        <v>0</v>
      </c>
      <c r="I62" s="76"/>
    </row>
    <row r="63" spans="2:9" ht="15.75">
      <c r="B63" s="44"/>
      <c r="C63" s="74"/>
      <c r="D63" s="38">
        <v>0</v>
      </c>
      <c r="E63" s="15">
        <v>0</v>
      </c>
      <c r="F63" s="16"/>
      <c r="G63" s="11">
        <f>SUM(F63*$D$3)</f>
        <v>0</v>
      </c>
      <c r="H63" s="62">
        <f>SUM(G63-E63)</f>
        <v>0</v>
      </c>
      <c r="I63" s="76"/>
    </row>
    <row r="64" spans="2:9" ht="15.75">
      <c r="B64" s="44"/>
      <c r="C64" s="74"/>
      <c r="D64" s="38">
        <v>0</v>
      </c>
      <c r="E64" s="15">
        <v>0</v>
      </c>
      <c r="F64" s="16"/>
      <c r="G64" s="11">
        <f>SUM(F64*$D$3)</f>
        <v>0</v>
      </c>
      <c r="H64" s="62">
        <f>SUM(G64-E64)</f>
        <v>0</v>
      </c>
      <c r="I64" s="76"/>
    </row>
    <row r="65" spans="2:9" ht="15.75">
      <c r="B65" s="45" t="s">
        <v>92</v>
      </c>
      <c r="C65" s="82"/>
      <c r="D65" s="47"/>
      <c r="E65" s="48"/>
      <c r="F65" s="49"/>
      <c r="G65" s="11"/>
      <c r="H65" s="64"/>
      <c r="I65" s="87"/>
    </row>
    <row r="66" spans="2:9" ht="15.75">
      <c r="B66" s="44"/>
      <c r="C66" s="74" t="s">
        <v>0</v>
      </c>
      <c r="D66" s="38">
        <v>0</v>
      </c>
      <c r="E66" s="15">
        <v>0</v>
      </c>
      <c r="F66" s="16"/>
      <c r="G66" s="11">
        <f aca="true" t="shared" si="4" ref="G66:G75">SUM(F66*$D$3)</f>
        <v>0</v>
      </c>
      <c r="H66" s="62">
        <f aca="true" t="shared" si="5" ref="H66:H75">SUM(G66-E66)</f>
        <v>0</v>
      </c>
      <c r="I66" s="76"/>
    </row>
    <row r="67" spans="2:9" ht="15.75">
      <c r="B67" s="44"/>
      <c r="C67" s="74" t="s">
        <v>0</v>
      </c>
      <c r="D67" s="38">
        <v>0</v>
      </c>
      <c r="E67" s="15">
        <v>0</v>
      </c>
      <c r="F67" s="16"/>
      <c r="G67" s="11">
        <f t="shared" si="4"/>
        <v>0</v>
      </c>
      <c r="H67" s="62">
        <f t="shared" si="5"/>
        <v>0</v>
      </c>
      <c r="I67" s="76"/>
    </row>
    <row r="68" spans="2:9" ht="15.75">
      <c r="B68" s="44"/>
      <c r="C68" s="74"/>
      <c r="D68" s="38">
        <v>0</v>
      </c>
      <c r="E68" s="15">
        <v>0</v>
      </c>
      <c r="F68" s="16"/>
      <c r="G68" s="11">
        <f t="shared" si="4"/>
        <v>0</v>
      </c>
      <c r="H68" s="62">
        <f t="shared" si="5"/>
        <v>0</v>
      </c>
      <c r="I68" s="76"/>
    </row>
    <row r="69" spans="2:9" ht="15.75">
      <c r="B69" s="44"/>
      <c r="C69" s="74"/>
      <c r="D69" s="38">
        <v>0</v>
      </c>
      <c r="E69" s="15">
        <v>0</v>
      </c>
      <c r="F69" s="16"/>
      <c r="G69" s="11">
        <f t="shared" si="4"/>
        <v>0</v>
      </c>
      <c r="H69" s="62">
        <f t="shared" si="5"/>
        <v>0</v>
      </c>
      <c r="I69" s="76"/>
    </row>
    <row r="70" spans="2:9" ht="15.75">
      <c r="B70" s="44"/>
      <c r="C70" s="74"/>
      <c r="D70" s="38">
        <v>0</v>
      </c>
      <c r="E70" s="15">
        <v>0</v>
      </c>
      <c r="F70" s="16"/>
      <c r="G70" s="11">
        <f t="shared" si="4"/>
        <v>0</v>
      </c>
      <c r="H70" s="62">
        <f t="shared" si="5"/>
        <v>0</v>
      </c>
      <c r="I70" s="76"/>
    </row>
    <row r="71" spans="2:9" ht="15.75">
      <c r="B71" s="39"/>
      <c r="C71" s="74" t="s">
        <v>0</v>
      </c>
      <c r="D71" s="38">
        <v>0</v>
      </c>
      <c r="E71" s="15">
        <v>0</v>
      </c>
      <c r="F71" s="16"/>
      <c r="G71" s="11">
        <f t="shared" si="4"/>
        <v>0</v>
      </c>
      <c r="H71" s="62">
        <f t="shared" si="5"/>
        <v>0</v>
      </c>
      <c r="I71" s="76"/>
    </row>
    <row r="72" spans="2:9" ht="15.75">
      <c r="B72" s="39"/>
      <c r="C72" s="74" t="s">
        <v>0</v>
      </c>
      <c r="D72" s="38">
        <v>0</v>
      </c>
      <c r="E72" s="15">
        <v>0</v>
      </c>
      <c r="F72" s="16"/>
      <c r="G72" s="11">
        <f t="shared" si="4"/>
        <v>0</v>
      </c>
      <c r="H72" s="62">
        <f t="shared" si="5"/>
        <v>0</v>
      </c>
      <c r="I72" s="76"/>
    </row>
    <row r="73" spans="2:9" ht="15.75">
      <c r="B73" s="39"/>
      <c r="C73" s="74" t="s">
        <v>0</v>
      </c>
      <c r="D73" s="38">
        <v>0</v>
      </c>
      <c r="E73" s="15">
        <v>0</v>
      </c>
      <c r="F73" s="16"/>
      <c r="G73" s="11">
        <f t="shared" si="4"/>
        <v>0</v>
      </c>
      <c r="H73" s="62">
        <f t="shared" si="5"/>
        <v>0</v>
      </c>
      <c r="I73" s="76"/>
    </row>
    <row r="74" spans="2:9" ht="15.75">
      <c r="B74" s="39"/>
      <c r="C74" s="74" t="s">
        <v>0</v>
      </c>
      <c r="D74" s="38">
        <v>0</v>
      </c>
      <c r="E74" s="15">
        <v>0</v>
      </c>
      <c r="F74" s="16"/>
      <c r="G74" s="11">
        <f t="shared" si="4"/>
        <v>0</v>
      </c>
      <c r="H74" s="62">
        <f t="shared" si="5"/>
        <v>0</v>
      </c>
      <c r="I74" s="76"/>
    </row>
    <row r="75" spans="2:9" ht="15.75">
      <c r="B75" s="39"/>
      <c r="C75" s="74" t="s">
        <v>0</v>
      </c>
      <c r="D75" s="38">
        <v>0</v>
      </c>
      <c r="E75" s="15">
        <v>0</v>
      </c>
      <c r="F75" s="16"/>
      <c r="G75" s="11">
        <f t="shared" si="4"/>
        <v>0</v>
      </c>
      <c r="H75" s="62">
        <f t="shared" si="5"/>
        <v>0</v>
      </c>
      <c r="I75" s="76"/>
    </row>
    <row r="76" spans="2:9" ht="15.75">
      <c r="B76" s="39"/>
      <c r="C76" s="74" t="s">
        <v>0</v>
      </c>
      <c r="D76" s="38">
        <v>0</v>
      </c>
      <c r="E76" s="15">
        <v>0</v>
      </c>
      <c r="F76" s="16"/>
      <c r="G76" s="11">
        <f aca="true" t="shared" si="6" ref="G76:G119">SUM(F76*$D$3)</f>
        <v>0</v>
      </c>
      <c r="H76" s="62">
        <f aca="true" t="shared" si="7" ref="H76:H119">SUM(G76-E76)</f>
        <v>0</v>
      </c>
      <c r="I76" s="76"/>
    </row>
    <row r="77" spans="2:9" ht="15.75">
      <c r="B77" s="39"/>
      <c r="C77" s="74" t="s">
        <v>0</v>
      </c>
      <c r="D77" s="38">
        <v>0</v>
      </c>
      <c r="E77" s="15">
        <v>0</v>
      </c>
      <c r="F77" s="16"/>
      <c r="G77" s="11">
        <f t="shared" si="6"/>
        <v>0</v>
      </c>
      <c r="H77" s="62">
        <f t="shared" si="7"/>
        <v>0</v>
      </c>
      <c r="I77" s="76"/>
    </row>
    <row r="78" spans="2:9" ht="15.75">
      <c r="B78" s="39"/>
      <c r="C78" s="74" t="s">
        <v>0</v>
      </c>
      <c r="D78" s="38">
        <v>0</v>
      </c>
      <c r="E78" s="15">
        <v>0</v>
      </c>
      <c r="F78" s="16"/>
      <c r="G78" s="11">
        <f t="shared" si="6"/>
        <v>0</v>
      </c>
      <c r="H78" s="62">
        <f t="shared" si="7"/>
        <v>0</v>
      </c>
      <c r="I78" s="76"/>
    </row>
    <row r="79" spans="2:9" ht="15.75">
      <c r="B79" s="39"/>
      <c r="C79" s="74" t="s">
        <v>0</v>
      </c>
      <c r="D79" s="38">
        <v>0</v>
      </c>
      <c r="E79" s="15">
        <v>0</v>
      </c>
      <c r="F79" s="16"/>
      <c r="G79" s="11">
        <f t="shared" si="6"/>
        <v>0</v>
      </c>
      <c r="H79" s="62">
        <f t="shared" si="7"/>
        <v>0</v>
      </c>
      <c r="I79" s="76"/>
    </row>
    <row r="80" spans="2:9" ht="15.75">
      <c r="B80" s="39"/>
      <c r="C80" s="74" t="s">
        <v>0</v>
      </c>
      <c r="D80" s="38">
        <v>0</v>
      </c>
      <c r="E80" s="15">
        <v>0</v>
      </c>
      <c r="F80" s="16"/>
      <c r="G80" s="11">
        <f t="shared" si="6"/>
        <v>0</v>
      </c>
      <c r="H80" s="62">
        <f t="shared" si="7"/>
        <v>0</v>
      </c>
      <c r="I80" s="76"/>
    </row>
    <row r="81" spans="2:9" ht="15.75">
      <c r="B81" s="39"/>
      <c r="C81" s="74" t="s">
        <v>0</v>
      </c>
      <c r="D81" s="38">
        <v>0</v>
      </c>
      <c r="E81" s="15">
        <v>0</v>
      </c>
      <c r="F81" s="16"/>
      <c r="G81" s="11">
        <f t="shared" si="6"/>
        <v>0</v>
      </c>
      <c r="H81" s="62">
        <f t="shared" si="7"/>
        <v>0</v>
      </c>
      <c r="I81" s="76"/>
    </row>
    <row r="82" spans="2:9" ht="15.75">
      <c r="B82" s="39"/>
      <c r="C82" s="74" t="s">
        <v>0</v>
      </c>
      <c r="D82" s="38">
        <v>0</v>
      </c>
      <c r="E82" s="15">
        <v>0</v>
      </c>
      <c r="F82" s="16"/>
      <c r="G82" s="11">
        <f t="shared" si="6"/>
        <v>0</v>
      </c>
      <c r="H82" s="62">
        <f t="shared" si="7"/>
        <v>0</v>
      </c>
      <c r="I82" s="76"/>
    </row>
    <row r="83" spans="2:9" ht="15.75">
      <c r="B83" s="39"/>
      <c r="C83" s="74" t="s">
        <v>0</v>
      </c>
      <c r="D83" s="38">
        <v>0</v>
      </c>
      <c r="E83" s="15">
        <v>0</v>
      </c>
      <c r="F83" s="16"/>
      <c r="G83" s="11">
        <f t="shared" si="6"/>
        <v>0</v>
      </c>
      <c r="H83" s="62">
        <f t="shared" si="7"/>
        <v>0</v>
      </c>
      <c r="I83" s="76"/>
    </row>
    <row r="84" spans="2:9" ht="15.75">
      <c r="B84" s="39"/>
      <c r="C84" s="74" t="s">
        <v>0</v>
      </c>
      <c r="D84" s="38">
        <v>0</v>
      </c>
      <c r="E84" s="15">
        <v>0</v>
      </c>
      <c r="F84" s="16"/>
      <c r="G84" s="11">
        <f t="shared" si="6"/>
        <v>0</v>
      </c>
      <c r="H84" s="62">
        <f t="shared" si="7"/>
        <v>0</v>
      </c>
      <c r="I84" s="76"/>
    </row>
    <row r="85" spans="2:9" ht="15.75">
      <c r="B85" s="39"/>
      <c r="C85" s="74" t="s">
        <v>0</v>
      </c>
      <c r="D85" s="38">
        <v>0</v>
      </c>
      <c r="E85" s="15">
        <v>0</v>
      </c>
      <c r="F85" s="16"/>
      <c r="G85" s="11">
        <f t="shared" si="6"/>
        <v>0</v>
      </c>
      <c r="H85" s="62">
        <f t="shared" si="7"/>
        <v>0</v>
      </c>
      <c r="I85" s="76"/>
    </row>
    <row r="86" spans="2:9" ht="15.75">
      <c r="B86" s="39"/>
      <c r="C86" s="74" t="s">
        <v>0</v>
      </c>
      <c r="D86" s="38">
        <v>0</v>
      </c>
      <c r="E86" s="15">
        <v>0</v>
      </c>
      <c r="F86" s="16"/>
      <c r="G86" s="11">
        <f t="shared" si="6"/>
        <v>0</v>
      </c>
      <c r="H86" s="62">
        <f t="shared" si="7"/>
        <v>0</v>
      </c>
      <c r="I86" s="76"/>
    </row>
    <row r="87" spans="2:9" ht="15.75">
      <c r="B87" s="39"/>
      <c r="C87" s="74" t="s">
        <v>0</v>
      </c>
      <c r="D87" s="38">
        <v>0</v>
      </c>
      <c r="E87" s="15">
        <v>0</v>
      </c>
      <c r="F87" s="16"/>
      <c r="G87" s="11">
        <f t="shared" si="6"/>
        <v>0</v>
      </c>
      <c r="H87" s="62">
        <f t="shared" si="7"/>
        <v>0</v>
      </c>
      <c r="I87" s="76"/>
    </row>
    <row r="88" spans="2:9" ht="15.75">
      <c r="B88" s="39"/>
      <c r="C88" s="74" t="s">
        <v>0</v>
      </c>
      <c r="D88" s="38">
        <v>0</v>
      </c>
      <c r="E88" s="15">
        <v>0</v>
      </c>
      <c r="F88" s="16"/>
      <c r="G88" s="11">
        <f t="shared" si="6"/>
        <v>0</v>
      </c>
      <c r="H88" s="62">
        <f t="shared" si="7"/>
        <v>0</v>
      </c>
      <c r="I88" s="76"/>
    </row>
    <row r="89" spans="2:9" ht="15.75">
      <c r="B89" s="39"/>
      <c r="C89" s="74" t="s">
        <v>0</v>
      </c>
      <c r="D89" s="38">
        <v>0</v>
      </c>
      <c r="E89" s="15">
        <v>0</v>
      </c>
      <c r="F89" s="16"/>
      <c r="G89" s="11">
        <f t="shared" si="6"/>
        <v>0</v>
      </c>
      <c r="H89" s="62">
        <f t="shared" si="7"/>
        <v>0</v>
      </c>
      <c r="I89" s="76"/>
    </row>
    <row r="90" spans="2:9" ht="15.75">
      <c r="B90" s="39"/>
      <c r="C90" s="74" t="s">
        <v>0</v>
      </c>
      <c r="D90" s="38">
        <v>0</v>
      </c>
      <c r="E90" s="15">
        <v>0</v>
      </c>
      <c r="F90" s="16"/>
      <c r="G90" s="11">
        <f t="shared" si="6"/>
        <v>0</v>
      </c>
      <c r="H90" s="62">
        <f t="shared" si="7"/>
        <v>0</v>
      </c>
      <c r="I90" s="76"/>
    </row>
    <row r="91" spans="2:9" ht="15.75">
      <c r="B91" s="39"/>
      <c r="C91" s="74" t="s">
        <v>0</v>
      </c>
      <c r="D91" s="38">
        <v>0</v>
      </c>
      <c r="E91" s="15">
        <v>0</v>
      </c>
      <c r="F91" s="16"/>
      <c r="G91" s="11">
        <f t="shared" si="6"/>
        <v>0</v>
      </c>
      <c r="H91" s="62">
        <f t="shared" si="7"/>
        <v>0</v>
      </c>
      <c r="I91" s="76"/>
    </row>
    <row r="92" spans="2:9" ht="15.75">
      <c r="B92" s="39"/>
      <c r="C92" s="74" t="s">
        <v>0</v>
      </c>
      <c r="D92" s="38">
        <v>0</v>
      </c>
      <c r="E92" s="15">
        <v>0</v>
      </c>
      <c r="F92" s="16"/>
      <c r="G92" s="11">
        <f t="shared" si="6"/>
        <v>0</v>
      </c>
      <c r="H92" s="62">
        <f t="shared" si="7"/>
        <v>0</v>
      </c>
      <c r="I92" s="76"/>
    </row>
    <row r="93" spans="2:9" ht="15.75">
      <c r="B93" s="39"/>
      <c r="C93" s="74" t="s">
        <v>0</v>
      </c>
      <c r="D93" s="38">
        <v>0</v>
      </c>
      <c r="E93" s="15">
        <v>0</v>
      </c>
      <c r="F93" s="16"/>
      <c r="G93" s="11">
        <f t="shared" si="6"/>
        <v>0</v>
      </c>
      <c r="H93" s="62">
        <f t="shared" si="7"/>
        <v>0</v>
      </c>
      <c r="I93" s="76"/>
    </row>
    <row r="94" spans="2:9" ht="15.75">
      <c r="B94" s="39"/>
      <c r="C94" s="74" t="s">
        <v>0</v>
      </c>
      <c r="D94" s="38">
        <v>0</v>
      </c>
      <c r="E94" s="15">
        <v>0</v>
      </c>
      <c r="F94" s="16"/>
      <c r="G94" s="11">
        <f t="shared" si="6"/>
        <v>0</v>
      </c>
      <c r="H94" s="62">
        <f t="shared" si="7"/>
        <v>0</v>
      </c>
      <c r="I94" s="76"/>
    </row>
    <row r="95" spans="2:9" ht="15.75">
      <c r="B95" s="39"/>
      <c r="C95" s="74" t="s">
        <v>0</v>
      </c>
      <c r="D95" s="38">
        <v>0</v>
      </c>
      <c r="E95" s="15">
        <v>0</v>
      </c>
      <c r="F95" s="16"/>
      <c r="G95" s="11">
        <f t="shared" si="6"/>
        <v>0</v>
      </c>
      <c r="H95" s="62">
        <f t="shared" si="7"/>
        <v>0</v>
      </c>
      <c r="I95" s="76"/>
    </row>
    <row r="96" spans="2:9" ht="15.75">
      <c r="B96" s="39"/>
      <c r="C96" s="74" t="s">
        <v>0</v>
      </c>
      <c r="D96" s="38">
        <v>0</v>
      </c>
      <c r="E96" s="15">
        <v>0</v>
      </c>
      <c r="F96" s="16"/>
      <c r="G96" s="11">
        <f t="shared" si="6"/>
        <v>0</v>
      </c>
      <c r="H96" s="62">
        <f t="shared" si="7"/>
        <v>0</v>
      </c>
      <c r="I96" s="76"/>
    </row>
    <row r="97" spans="2:9" ht="15.75">
      <c r="B97" s="39"/>
      <c r="C97" s="74" t="s">
        <v>0</v>
      </c>
      <c r="D97" s="38">
        <v>0</v>
      </c>
      <c r="E97" s="15">
        <v>0</v>
      </c>
      <c r="F97" s="16"/>
      <c r="G97" s="11">
        <f t="shared" si="6"/>
        <v>0</v>
      </c>
      <c r="H97" s="62">
        <f t="shared" si="7"/>
        <v>0</v>
      </c>
      <c r="I97" s="76"/>
    </row>
    <row r="98" spans="2:9" ht="15.75">
      <c r="B98" s="39"/>
      <c r="C98" s="74" t="s">
        <v>0</v>
      </c>
      <c r="D98" s="38">
        <v>0</v>
      </c>
      <c r="E98" s="15">
        <v>0</v>
      </c>
      <c r="F98" s="16"/>
      <c r="G98" s="11">
        <f t="shared" si="6"/>
        <v>0</v>
      </c>
      <c r="H98" s="62">
        <f t="shared" si="7"/>
        <v>0</v>
      </c>
      <c r="I98" s="76"/>
    </row>
    <row r="99" spans="2:9" ht="15.75">
      <c r="B99" s="39"/>
      <c r="C99" s="74" t="s">
        <v>0</v>
      </c>
      <c r="D99" s="38">
        <v>0</v>
      </c>
      <c r="E99" s="15">
        <v>0</v>
      </c>
      <c r="F99" s="16"/>
      <c r="G99" s="11">
        <f t="shared" si="6"/>
        <v>0</v>
      </c>
      <c r="H99" s="62">
        <f t="shared" si="7"/>
        <v>0</v>
      </c>
      <c r="I99" s="76"/>
    </row>
    <row r="100" spans="2:9" ht="15.75">
      <c r="B100" s="39"/>
      <c r="C100" s="74" t="s">
        <v>0</v>
      </c>
      <c r="D100" s="38">
        <v>0</v>
      </c>
      <c r="E100" s="15">
        <v>0</v>
      </c>
      <c r="F100" s="16"/>
      <c r="G100" s="11">
        <f t="shared" si="6"/>
        <v>0</v>
      </c>
      <c r="H100" s="62">
        <f t="shared" si="7"/>
        <v>0</v>
      </c>
      <c r="I100" s="76"/>
    </row>
    <row r="101" spans="2:9" ht="15.75">
      <c r="B101" s="39"/>
      <c r="C101" s="74" t="s">
        <v>0</v>
      </c>
      <c r="D101" s="38">
        <v>0</v>
      </c>
      <c r="E101" s="15">
        <v>0</v>
      </c>
      <c r="F101" s="16"/>
      <c r="G101" s="11">
        <f t="shared" si="6"/>
        <v>0</v>
      </c>
      <c r="H101" s="62">
        <f t="shared" si="7"/>
        <v>0</v>
      </c>
      <c r="I101" s="76"/>
    </row>
    <row r="102" spans="2:9" ht="15.75">
      <c r="B102" s="39"/>
      <c r="C102" s="74" t="s">
        <v>0</v>
      </c>
      <c r="D102" s="38">
        <v>0</v>
      </c>
      <c r="E102" s="15">
        <v>0</v>
      </c>
      <c r="F102" s="16"/>
      <c r="G102" s="11">
        <f t="shared" si="6"/>
        <v>0</v>
      </c>
      <c r="H102" s="62">
        <f t="shared" si="7"/>
        <v>0</v>
      </c>
      <c r="I102" s="76"/>
    </row>
    <row r="103" spans="2:9" ht="15.75">
      <c r="B103" s="39"/>
      <c r="C103" s="74" t="s">
        <v>0</v>
      </c>
      <c r="D103" s="38">
        <v>0</v>
      </c>
      <c r="E103" s="15">
        <v>0</v>
      </c>
      <c r="F103" s="16"/>
      <c r="G103" s="11">
        <f t="shared" si="6"/>
        <v>0</v>
      </c>
      <c r="H103" s="62">
        <f t="shared" si="7"/>
        <v>0</v>
      </c>
      <c r="I103" s="76"/>
    </row>
    <row r="104" spans="2:9" ht="15.75">
      <c r="B104" s="39"/>
      <c r="C104" s="74" t="s">
        <v>0</v>
      </c>
      <c r="D104" s="38">
        <v>0</v>
      </c>
      <c r="E104" s="15">
        <v>0</v>
      </c>
      <c r="F104" s="16"/>
      <c r="G104" s="11">
        <f t="shared" si="6"/>
        <v>0</v>
      </c>
      <c r="H104" s="62">
        <f t="shared" si="7"/>
        <v>0</v>
      </c>
      <c r="I104" s="76"/>
    </row>
    <row r="105" spans="2:9" ht="15.75">
      <c r="B105" s="39"/>
      <c r="C105" s="74" t="s">
        <v>0</v>
      </c>
      <c r="D105" s="38">
        <v>0</v>
      </c>
      <c r="E105" s="15">
        <v>0</v>
      </c>
      <c r="F105" s="16"/>
      <c r="G105" s="11">
        <f t="shared" si="6"/>
        <v>0</v>
      </c>
      <c r="H105" s="62">
        <f t="shared" si="7"/>
        <v>0</v>
      </c>
      <c r="I105" s="76"/>
    </row>
    <row r="106" spans="2:9" ht="15.75">
      <c r="B106" s="39"/>
      <c r="C106" s="74" t="s">
        <v>0</v>
      </c>
      <c r="D106" s="38">
        <v>0</v>
      </c>
      <c r="E106" s="15">
        <v>0</v>
      </c>
      <c r="F106" s="16"/>
      <c r="G106" s="11">
        <f t="shared" si="6"/>
        <v>0</v>
      </c>
      <c r="H106" s="62">
        <f t="shared" si="7"/>
        <v>0</v>
      </c>
      <c r="I106" s="76"/>
    </row>
    <row r="107" spans="2:9" ht="15.75">
      <c r="B107" s="39"/>
      <c r="C107" s="74" t="s">
        <v>0</v>
      </c>
      <c r="D107" s="38">
        <v>0</v>
      </c>
      <c r="E107" s="15">
        <v>0</v>
      </c>
      <c r="F107" s="16"/>
      <c r="G107" s="11">
        <f t="shared" si="6"/>
        <v>0</v>
      </c>
      <c r="H107" s="62">
        <f t="shared" si="7"/>
        <v>0</v>
      </c>
      <c r="I107" s="76"/>
    </row>
    <row r="108" spans="2:9" ht="15.75">
      <c r="B108" s="39"/>
      <c r="C108" s="74" t="s">
        <v>0</v>
      </c>
      <c r="D108" s="38">
        <v>0</v>
      </c>
      <c r="E108" s="15">
        <v>0</v>
      </c>
      <c r="F108" s="16"/>
      <c r="G108" s="11">
        <f t="shared" si="6"/>
        <v>0</v>
      </c>
      <c r="H108" s="62">
        <f t="shared" si="7"/>
        <v>0</v>
      </c>
      <c r="I108" s="76"/>
    </row>
    <row r="109" spans="2:9" ht="15.75">
      <c r="B109" s="39"/>
      <c r="C109" s="74" t="s">
        <v>0</v>
      </c>
      <c r="D109" s="38">
        <v>0</v>
      </c>
      <c r="E109" s="15">
        <v>0</v>
      </c>
      <c r="F109" s="16"/>
      <c r="G109" s="11">
        <f t="shared" si="6"/>
        <v>0</v>
      </c>
      <c r="H109" s="62">
        <f t="shared" si="7"/>
        <v>0</v>
      </c>
      <c r="I109" s="76"/>
    </row>
    <row r="110" spans="2:9" ht="15.75">
      <c r="B110" s="39"/>
      <c r="C110" s="74" t="s">
        <v>0</v>
      </c>
      <c r="D110" s="38">
        <v>0</v>
      </c>
      <c r="E110" s="15">
        <v>0</v>
      </c>
      <c r="F110" s="16"/>
      <c r="G110" s="11">
        <f t="shared" si="6"/>
        <v>0</v>
      </c>
      <c r="H110" s="62">
        <f t="shared" si="7"/>
        <v>0</v>
      </c>
      <c r="I110" s="76"/>
    </row>
    <row r="111" spans="2:9" ht="15.75">
      <c r="B111" s="39"/>
      <c r="C111" s="74" t="s">
        <v>0</v>
      </c>
      <c r="D111" s="38">
        <v>0</v>
      </c>
      <c r="E111" s="15">
        <v>0</v>
      </c>
      <c r="F111" s="16"/>
      <c r="G111" s="11">
        <f t="shared" si="6"/>
        <v>0</v>
      </c>
      <c r="H111" s="62">
        <f t="shared" si="7"/>
        <v>0</v>
      </c>
      <c r="I111" s="76"/>
    </row>
    <row r="112" spans="2:9" ht="15.75">
      <c r="B112" s="39"/>
      <c r="C112" s="74" t="s">
        <v>0</v>
      </c>
      <c r="D112" s="38">
        <v>0</v>
      </c>
      <c r="E112" s="15">
        <v>0</v>
      </c>
      <c r="F112" s="16"/>
      <c r="G112" s="11">
        <f t="shared" si="6"/>
        <v>0</v>
      </c>
      <c r="H112" s="62">
        <f t="shared" si="7"/>
        <v>0</v>
      </c>
      <c r="I112" s="76"/>
    </row>
    <row r="113" spans="2:9" ht="15.75">
      <c r="B113" s="39"/>
      <c r="C113" s="74" t="s">
        <v>0</v>
      </c>
      <c r="D113" s="38">
        <v>0</v>
      </c>
      <c r="E113" s="15">
        <v>0</v>
      </c>
      <c r="F113" s="16"/>
      <c r="G113" s="11">
        <f t="shared" si="6"/>
        <v>0</v>
      </c>
      <c r="H113" s="62">
        <f t="shared" si="7"/>
        <v>0</v>
      </c>
      <c r="I113" s="76"/>
    </row>
    <row r="114" spans="2:9" ht="15.75">
      <c r="B114" s="39"/>
      <c r="C114" s="74" t="s">
        <v>0</v>
      </c>
      <c r="D114" s="38">
        <v>0</v>
      </c>
      <c r="E114" s="15">
        <v>0</v>
      </c>
      <c r="F114" s="16"/>
      <c r="G114" s="11">
        <f t="shared" si="6"/>
        <v>0</v>
      </c>
      <c r="H114" s="62">
        <f t="shared" si="7"/>
        <v>0</v>
      </c>
      <c r="I114" s="76"/>
    </row>
    <row r="115" spans="2:9" ht="15.75">
      <c r="B115" s="39"/>
      <c r="C115" s="74" t="s">
        <v>0</v>
      </c>
      <c r="D115" s="38">
        <v>0</v>
      </c>
      <c r="E115" s="15">
        <v>0</v>
      </c>
      <c r="F115" s="16"/>
      <c r="G115" s="11">
        <f t="shared" si="6"/>
        <v>0</v>
      </c>
      <c r="H115" s="62">
        <f t="shared" si="7"/>
        <v>0</v>
      </c>
      <c r="I115" s="76"/>
    </row>
    <row r="116" spans="2:9" ht="15.75">
      <c r="B116" s="39"/>
      <c r="C116" s="74" t="s">
        <v>0</v>
      </c>
      <c r="D116" s="38">
        <v>0</v>
      </c>
      <c r="E116" s="15">
        <v>0</v>
      </c>
      <c r="F116" s="16"/>
      <c r="G116" s="11">
        <f t="shared" si="6"/>
        <v>0</v>
      </c>
      <c r="H116" s="62">
        <f t="shared" si="7"/>
        <v>0</v>
      </c>
      <c r="I116" s="76"/>
    </row>
    <row r="117" spans="2:9" ht="15.75">
      <c r="B117" s="39"/>
      <c r="C117" s="74" t="s">
        <v>0</v>
      </c>
      <c r="D117" s="38">
        <v>0</v>
      </c>
      <c r="E117" s="15">
        <v>0</v>
      </c>
      <c r="F117" s="16"/>
      <c r="G117" s="11">
        <f t="shared" si="6"/>
        <v>0</v>
      </c>
      <c r="H117" s="62">
        <f t="shared" si="7"/>
        <v>0</v>
      </c>
      <c r="I117" s="76"/>
    </row>
    <row r="118" spans="2:9" ht="15.75">
      <c r="B118" s="39"/>
      <c r="C118" s="74" t="s">
        <v>0</v>
      </c>
      <c r="D118" s="38">
        <v>0</v>
      </c>
      <c r="E118" s="15">
        <v>0</v>
      </c>
      <c r="F118" s="16"/>
      <c r="G118" s="11">
        <f t="shared" si="6"/>
        <v>0</v>
      </c>
      <c r="H118" s="62">
        <f t="shared" si="7"/>
        <v>0</v>
      </c>
      <c r="I118" s="76"/>
    </row>
    <row r="119" spans="2:9" ht="15.75">
      <c r="B119" s="39"/>
      <c r="C119" s="74" t="s">
        <v>0</v>
      </c>
      <c r="D119" s="38">
        <v>0</v>
      </c>
      <c r="E119" s="15">
        <v>0</v>
      </c>
      <c r="F119" s="16"/>
      <c r="G119" s="11">
        <f t="shared" si="6"/>
        <v>0</v>
      </c>
      <c r="H119" s="62">
        <f t="shared" si="7"/>
        <v>0</v>
      </c>
      <c r="I119" s="76"/>
    </row>
    <row r="120" spans="2:9" ht="16.5" thickBot="1">
      <c r="B120" s="39" t="s">
        <v>0</v>
      </c>
      <c r="C120" s="74" t="s">
        <v>0</v>
      </c>
      <c r="D120" s="43">
        <v>0</v>
      </c>
      <c r="E120" s="19">
        <v>0</v>
      </c>
      <c r="F120" s="21"/>
      <c r="G120" s="8">
        <f>SUM(F120*$D$3)</f>
        <v>0</v>
      </c>
      <c r="H120" s="65">
        <f>SUM(G120-E120)</f>
        <v>0</v>
      </c>
      <c r="I120" s="88"/>
    </row>
    <row r="121" spans="2:9" ht="36" customHeight="1" thickBot="1" thickTop="1">
      <c r="B121" s="37"/>
      <c r="C121" s="83"/>
      <c r="D121" s="59">
        <f>SUM(E121/12)</f>
        <v>0</v>
      </c>
      <c r="E121" s="32">
        <f>SUM(E7:E120)</f>
        <v>0</v>
      </c>
      <c r="F121" s="14">
        <f>SUM(F7:F120)</f>
        <v>0</v>
      </c>
      <c r="G121" s="13">
        <f>SUM(G7:G120)</f>
        <v>0</v>
      </c>
      <c r="H121" s="59">
        <f>SUM(H7:H120)</f>
        <v>0</v>
      </c>
      <c r="I121" s="89"/>
    </row>
    <row r="122" ht="36" customHeight="1">
      <c r="F122" s="1" t="s">
        <v>0</v>
      </c>
    </row>
    <row r="123" ht="36" customHeight="1">
      <c r="F123" s="1" t="s">
        <v>0</v>
      </c>
    </row>
  </sheetData>
  <sheetProtection insertRows="0"/>
  <printOptions/>
  <pageMargins left="0.25" right="0.25" top="0.5" bottom="0.25" header="0.5" footer="0.5"/>
  <pageSetup fitToHeight="1" fitToWidth="1" orientation="portrait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Realty Executives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Sumney</dc:creator>
  <cp:keywords/>
  <dc:description/>
  <cp:lastModifiedBy>Todd Sumney</cp:lastModifiedBy>
  <cp:lastPrinted>2017-10-04T00:33:46Z</cp:lastPrinted>
  <dcterms:created xsi:type="dcterms:W3CDTF">2008-06-29T23:37:35Z</dcterms:created>
  <dcterms:modified xsi:type="dcterms:W3CDTF">2019-08-16T19:08:06Z</dcterms:modified>
  <cp:category/>
  <cp:version/>
  <cp:contentType/>
  <cp:contentStatus/>
</cp:coreProperties>
</file>